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s-fbu-2f-019\sfs\SALE\WS\Int\SM\SLA\Kompensasjon\Kundemaler\"/>
    </mc:Choice>
  </mc:AlternateContent>
  <workbookProtection workbookAlgorithmName="SHA-512" workbookHashValue="oJz8d1qWCbjBCzyruOovklR8onJK4OdE4qeXUGcUu8CF+Q/nJpyl12N1764LESmoeJFKIDB3axOKunw0xuJoGQ==" workbookSaltValue="63lKa31v09cxs+9qDt0UYg==" workbookSpinCount="100000" lockStructure="1"/>
  <bookViews>
    <workbookView xWindow="-15" yWindow="-15" windowWidth="14520" windowHeight="6270"/>
  </bookViews>
  <sheets>
    <sheet name="Forside" sheetId="18" r:id="rId1"/>
    <sheet name="Leveringstid og presisjon" sheetId="17" r:id="rId2"/>
    <sheet name="Tilgjengelighet" sheetId="10" r:id="rId3"/>
    <sheet name="Kildedata" sheetId="5" state="hidden" r:id="rId4"/>
  </sheets>
  <calcPr calcId="162913"/>
</workbook>
</file>

<file path=xl/calcChain.xml><?xml version="1.0" encoding="utf-8"?>
<calcChain xmlns="http://schemas.openxmlformats.org/spreadsheetml/2006/main">
  <c r="N101" i="17" l="1"/>
  <c r="S101" i="17" s="1"/>
  <c r="N99" i="17"/>
  <c r="N97" i="17"/>
  <c r="R97" i="17" s="1"/>
  <c r="N93" i="17"/>
  <c r="S93" i="17" s="1"/>
  <c r="N91" i="17"/>
  <c r="N89" i="17"/>
  <c r="Q89" i="17" s="1"/>
  <c r="N85" i="17"/>
  <c r="R85" i="17" s="1"/>
  <c r="N83" i="17"/>
  <c r="N81" i="17"/>
  <c r="S81" i="17" s="1"/>
  <c r="N75" i="17"/>
  <c r="N73" i="17"/>
  <c r="S73" i="17" s="1"/>
  <c r="N69" i="17"/>
  <c r="S69" i="17" s="1"/>
  <c r="N65" i="17"/>
  <c r="Q65" i="17"/>
  <c r="N61" i="17"/>
  <c r="Q61" i="17" s="1"/>
  <c r="N59" i="17"/>
  <c r="N57" i="17"/>
  <c r="Q57" i="17"/>
  <c r="N53" i="17"/>
  <c r="S53" i="17" s="1"/>
  <c r="N51" i="17"/>
  <c r="N49" i="17"/>
  <c r="N45" i="17"/>
  <c r="Q45" i="17" s="1"/>
  <c r="N43" i="17"/>
  <c r="N41" i="17"/>
  <c r="S41" i="17" s="1"/>
  <c r="N37" i="17"/>
  <c r="U37" i="17"/>
  <c r="N35" i="17"/>
  <c r="R35" i="17" s="1"/>
  <c r="N33" i="17"/>
  <c r="S33" i="17" s="1"/>
  <c r="N29" i="17"/>
  <c r="Q29" i="17" s="1"/>
  <c r="N27" i="17"/>
  <c r="N25" i="17"/>
  <c r="V25" i="17" s="1"/>
  <c r="N21" i="17"/>
  <c r="V21" i="17" s="1"/>
  <c r="N19" i="17"/>
  <c r="N17" i="17"/>
  <c r="R17" i="17" s="1"/>
  <c r="N13" i="17"/>
  <c r="Q13" i="17"/>
  <c r="N12" i="17"/>
  <c r="N11" i="17"/>
  <c r="N4" i="17"/>
  <c r="S4" i="17" s="1"/>
  <c r="Q101" i="17"/>
  <c r="Q37" i="17"/>
  <c r="L96" i="17"/>
  <c r="L95" i="17"/>
  <c r="L94" i="17"/>
  <c r="L88" i="17"/>
  <c r="L86" i="17"/>
  <c r="L80" i="17"/>
  <c r="L79" i="17"/>
  <c r="L78" i="17"/>
  <c r="L72" i="17"/>
  <c r="L71" i="17"/>
  <c r="L70" i="17"/>
  <c r="L64" i="17"/>
  <c r="L62" i="17"/>
  <c r="L56" i="17"/>
  <c r="L54" i="17"/>
  <c r="L48" i="17"/>
  <c r="L40" i="17"/>
  <c r="L32" i="17"/>
  <c r="L31" i="17"/>
  <c r="L24" i="17"/>
  <c r="L16" i="17"/>
  <c r="L12" i="17"/>
  <c r="L8" i="17"/>
  <c r="L7" i="17"/>
  <c r="L4" i="17"/>
  <c r="L67" i="17"/>
  <c r="L68" i="17"/>
  <c r="L69" i="17"/>
  <c r="N70" i="17"/>
  <c r="N71" i="17"/>
  <c r="N72" i="17"/>
  <c r="Q72" i="17"/>
  <c r="L73" i="17"/>
  <c r="N74" i="17"/>
  <c r="L75" i="17"/>
  <c r="V97" i="17"/>
  <c r="K7" i="10"/>
  <c r="L7" i="10"/>
  <c r="M7" i="10" s="1"/>
  <c r="N7" i="10"/>
  <c r="P7" i="10" s="1"/>
  <c r="R7" i="10"/>
  <c r="S7" i="10"/>
  <c r="K8" i="10"/>
  <c r="L8" i="10"/>
  <c r="M8" i="10" s="1"/>
  <c r="N8" i="10"/>
  <c r="Q8" i="10"/>
  <c r="O8" i="10"/>
  <c r="R8" i="10"/>
  <c r="S8" i="10"/>
  <c r="K9" i="10"/>
  <c r="L9" i="10"/>
  <c r="M9" i="10" s="1"/>
  <c r="N9" i="10"/>
  <c r="Q9" i="10" s="1"/>
  <c r="O9" i="10"/>
  <c r="R9" i="10"/>
  <c r="S9" i="10"/>
  <c r="K10" i="10"/>
  <c r="M10" i="10" s="1"/>
  <c r="L10" i="10"/>
  <c r="N10" i="10"/>
  <c r="P10" i="10" s="1"/>
  <c r="O10" i="10"/>
  <c r="R10" i="10"/>
  <c r="S10" i="10"/>
  <c r="K11" i="10"/>
  <c r="L11" i="10"/>
  <c r="M11" i="10" s="1"/>
  <c r="N11" i="10"/>
  <c r="O11" i="10"/>
  <c r="R11" i="10"/>
  <c r="S11" i="10"/>
  <c r="K12" i="10"/>
  <c r="L12" i="10"/>
  <c r="N12" i="10"/>
  <c r="Q12" i="10"/>
  <c r="O12" i="10"/>
  <c r="R12" i="10"/>
  <c r="S12" i="10"/>
  <c r="K13" i="10"/>
  <c r="L13" i="10"/>
  <c r="M13" i="10" s="1"/>
  <c r="N13" i="10"/>
  <c r="Q13" i="10" s="1"/>
  <c r="O13" i="10"/>
  <c r="R13" i="10"/>
  <c r="S13" i="10"/>
  <c r="K14" i="10"/>
  <c r="L14" i="10"/>
  <c r="N14" i="10"/>
  <c r="Q14" i="10" s="1"/>
  <c r="O14" i="10"/>
  <c r="R14" i="10"/>
  <c r="S14" i="10"/>
  <c r="K15" i="10"/>
  <c r="L15" i="10"/>
  <c r="M15" i="10" s="1"/>
  <c r="N15" i="10"/>
  <c r="Q15" i="10" s="1"/>
  <c r="P15" i="10"/>
  <c r="O15" i="10"/>
  <c r="R15" i="10"/>
  <c r="S15" i="10"/>
  <c r="K16" i="10"/>
  <c r="L16" i="10"/>
  <c r="N16" i="10"/>
  <c r="Q16" i="10" s="1"/>
  <c r="O16" i="10"/>
  <c r="R16" i="10"/>
  <c r="S16" i="10"/>
  <c r="K17" i="10"/>
  <c r="L17" i="10"/>
  <c r="N17" i="10"/>
  <c r="O17" i="10"/>
  <c r="R17" i="10"/>
  <c r="S17" i="10"/>
  <c r="K18" i="10"/>
  <c r="L18" i="10"/>
  <c r="N18" i="10"/>
  <c r="P18" i="10" s="1"/>
  <c r="O18" i="10"/>
  <c r="Q18" i="10"/>
  <c r="R18" i="10"/>
  <c r="S18" i="10"/>
  <c r="K19" i="10"/>
  <c r="L19" i="10"/>
  <c r="N19" i="10"/>
  <c r="P19" i="10" s="1"/>
  <c r="O19" i="10"/>
  <c r="R19" i="10"/>
  <c r="S19" i="10"/>
  <c r="K20" i="10"/>
  <c r="L20" i="10"/>
  <c r="M20" i="10" s="1"/>
  <c r="N20" i="10"/>
  <c r="Q20" i="10" s="1"/>
  <c r="O20" i="10"/>
  <c r="R20" i="10"/>
  <c r="S20" i="10"/>
  <c r="K21" i="10"/>
  <c r="M21" i="10"/>
  <c r="L21" i="10"/>
  <c r="N21" i="10"/>
  <c r="Q21" i="10" s="1"/>
  <c r="O21" i="10"/>
  <c r="R21" i="10"/>
  <c r="S21" i="10"/>
  <c r="K22" i="10"/>
  <c r="L22" i="10"/>
  <c r="M22" i="10" s="1"/>
  <c r="N22" i="10"/>
  <c r="O22" i="10"/>
  <c r="R22" i="10"/>
  <c r="S22" i="10"/>
  <c r="S3" i="10" s="1"/>
  <c r="K23" i="10"/>
  <c r="M23" i="10" s="1"/>
  <c r="L23" i="10"/>
  <c r="N23" i="10"/>
  <c r="Q23" i="10" s="1"/>
  <c r="O23" i="10"/>
  <c r="R23" i="10"/>
  <c r="S23" i="10"/>
  <c r="K24" i="10"/>
  <c r="L24" i="10"/>
  <c r="M24" i="10" s="1"/>
  <c r="N24" i="10"/>
  <c r="Q24" i="10" s="1"/>
  <c r="O24" i="10"/>
  <c r="R24" i="10"/>
  <c r="S24" i="10"/>
  <c r="K25" i="10"/>
  <c r="L25" i="10"/>
  <c r="M25" i="10" s="1"/>
  <c r="N25" i="10"/>
  <c r="P25" i="10" s="1"/>
  <c r="O25" i="10"/>
  <c r="Q25" i="10"/>
  <c r="R25" i="10"/>
  <c r="S25" i="10"/>
  <c r="K26" i="10"/>
  <c r="M26" i="10" s="1"/>
  <c r="L26" i="10"/>
  <c r="N26" i="10"/>
  <c r="Q26" i="10" s="1"/>
  <c r="O26" i="10"/>
  <c r="R26" i="10"/>
  <c r="S26" i="10"/>
  <c r="K27" i="10"/>
  <c r="L27" i="10"/>
  <c r="N27" i="10"/>
  <c r="O27" i="10"/>
  <c r="R27" i="10"/>
  <c r="S27" i="10"/>
  <c r="K28" i="10"/>
  <c r="L28" i="10"/>
  <c r="N28" i="10"/>
  <c r="Q28" i="10" s="1"/>
  <c r="O28" i="10"/>
  <c r="R28" i="10"/>
  <c r="S28" i="10"/>
  <c r="K29" i="10"/>
  <c r="L29" i="10"/>
  <c r="N29" i="10"/>
  <c r="Q29" i="10"/>
  <c r="O29" i="10"/>
  <c r="R29" i="10"/>
  <c r="S29" i="10"/>
  <c r="K30" i="10"/>
  <c r="L30" i="10"/>
  <c r="N30" i="10"/>
  <c r="P30" i="10"/>
  <c r="O30" i="10"/>
  <c r="Q30" i="10"/>
  <c r="R30" i="10"/>
  <c r="S30" i="10"/>
  <c r="K31" i="10"/>
  <c r="M31" i="10" s="1"/>
  <c r="L31" i="10"/>
  <c r="N31" i="10"/>
  <c r="P31" i="10" s="1"/>
  <c r="Q31" i="10"/>
  <c r="O31" i="10"/>
  <c r="R31" i="10"/>
  <c r="S31" i="10"/>
  <c r="K32" i="10"/>
  <c r="L32" i="10"/>
  <c r="M32" i="10" s="1"/>
  <c r="N32" i="10"/>
  <c r="Q32" i="10" s="1"/>
  <c r="O32" i="10"/>
  <c r="R32" i="10"/>
  <c r="S32" i="10"/>
  <c r="K33" i="10"/>
  <c r="L33" i="10"/>
  <c r="N33" i="10"/>
  <c r="Q33" i="10" s="1"/>
  <c r="O33" i="10"/>
  <c r="R33" i="10"/>
  <c r="S33" i="10"/>
  <c r="K34" i="10"/>
  <c r="L34" i="10"/>
  <c r="N34" i="10"/>
  <c r="Q34" i="10" s="1"/>
  <c r="O34" i="10"/>
  <c r="R34" i="10"/>
  <c r="S34" i="10"/>
  <c r="K35" i="10"/>
  <c r="L35" i="10"/>
  <c r="N35" i="10"/>
  <c r="Q35" i="10" s="1"/>
  <c r="O35" i="10"/>
  <c r="P35" i="10"/>
  <c r="R35" i="10"/>
  <c r="S35" i="10"/>
  <c r="K36" i="10"/>
  <c r="L36" i="10"/>
  <c r="M36" i="10" s="1"/>
  <c r="N36" i="10"/>
  <c r="P36" i="10" s="1"/>
  <c r="O36" i="10"/>
  <c r="R36" i="10"/>
  <c r="S36" i="10"/>
  <c r="K37" i="10"/>
  <c r="L37" i="10"/>
  <c r="M37" i="10" s="1"/>
  <c r="N37" i="10"/>
  <c r="P37" i="10" s="1"/>
  <c r="O37" i="10"/>
  <c r="R37" i="10"/>
  <c r="S37" i="10"/>
  <c r="K38" i="10"/>
  <c r="L38" i="10"/>
  <c r="M38" i="10" s="1"/>
  <c r="N38" i="10"/>
  <c r="Q38" i="10" s="1"/>
  <c r="O38" i="10"/>
  <c r="R38" i="10"/>
  <c r="S38" i="10"/>
  <c r="K39" i="10"/>
  <c r="L39" i="10"/>
  <c r="M39" i="10" s="1"/>
  <c r="N39" i="10"/>
  <c r="P39" i="10" s="1"/>
  <c r="Q39" i="10"/>
  <c r="O39" i="10"/>
  <c r="R39" i="10"/>
  <c r="S39" i="10"/>
  <c r="K40" i="10"/>
  <c r="L40" i="10"/>
  <c r="M40" i="10"/>
  <c r="N40" i="10"/>
  <c r="Q40" i="10"/>
  <c r="O40" i="10"/>
  <c r="R40" i="10"/>
  <c r="S40" i="10"/>
  <c r="K41" i="10"/>
  <c r="L41" i="10"/>
  <c r="M41" i="10"/>
  <c r="N41" i="10"/>
  <c r="Q41" i="10"/>
  <c r="P41" i="10"/>
  <c r="O41" i="10"/>
  <c r="R41" i="10"/>
  <c r="S41" i="10"/>
  <c r="K42" i="10"/>
  <c r="L42" i="10"/>
  <c r="M42" i="10" s="1"/>
  <c r="N42" i="10"/>
  <c r="O42" i="10"/>
  <c r="R42" i="10"/>
  <c r="S42" i="10"/>
  <c r="K43" i="10"/>
  <c r="L43" i="10"/>
  <c r="M43" i="10"/>
  <c r="N43" i="10"/>
  <c r="P43" i="10" s="1"/>
  <c r="O43" i="10"/>
  <c r="Q43" i="10"/>
  <c r="R43" i="10"/>
  <c r="S43" i="10"/>
  <c r="K44" i="10"/>
  <c r="L44" i="10"/>
  <c r="N44" i="10"/>
  <c r="Q44" i="10" s="1"/>
  <c r="O44" i="10"/>
  <c r="R44" i="10"/>
  <c r="S44" i="10"/>
  <c r="K45" i="10"/>
  <c r="L45" i="10"/>
  <c r="N45" i="10"/>
  <c r="Q45" i="10" s="1"/>
  <c r="O45" i="10"/>
  <c r="R45" i="10"/>
  <c r="S45" i="10"/>
  <c r="K46" i="10"/>
  <c r="L46" i="10"/>
  <c r="N46" i="10"/>
  <c r="Q46" i="10" s="1"/>
  <c r="O46" i="10"/>
  <c r="R46" i="10"/>
  <c r="S46" i="10"/>
  <c r="K47" i="10"/>
  <c r="M47" i="10"/>
  <c r="L47" i="10"/>
  <c r="N47" i="10"/>
  <c r="Q47" i="10" s="1"/>
  <c r="O47" i="10"/>
  <c r="R47" i="10"/>
  <c r="S47" i="10"/>
  <c r="K48" i="10"/>
  <c r="L48" i="10"/>
  <c r="M48" i="10" s="1"/>
  <c r="N48" i="10"/>
  <c r="Q48" i="10" s="1"/>
  <c r="O48" i="10"/>
  <c r="R48" i="10"/>
  <c r="S48" i="10"/>
  <c r="K49" i="10"/>
  <c r="L49" i="10"/>
  <c r="N49" i="10"/>
  <c r="P49" i="10" s="1"/>
  <c r="O49" i="10"/>
  <c r="Q49" i="10"/>
  <c r="R49" i="10"/>
  <c r="S49" i="10"/>
  <c r="K50" i="10"/>
  <c r="L50" i="10"/>
  <c r="M50" i="10" s="1"/>
  <c r="N50" i="10"/>
  <c r="O50" i="10"/>
  <c r="P50" i="10"/>
  <c r="Q50" i="10"/>
  <c r="R50" i="10"/>
  <c r="S50" i="10"/>
  <c r="K51" i="10"/>
  <c r="L51" i="10"/>
  <c r="N51" i="10"/>
  <c r="Q51" i="10" s="1"/>
  <c r="O51" i="10"/>
  <c r="R51" i="10"/>
  <c r="S51" i="10"/>
  <c r="K52" i="10"/>
  <c r="L52" i="10"/>
  <c r="N52" i="10"/>
  <c r="Q52" i="10" s="1"/>
  <c r="O52" i="10"/>
  <c r="R52" i="10"/>
  <c r="S52" i="10"/>
  <c r="K53" i="10"/>
  <c r="L53" i="10"/>
  <c r="M53" i="10" s="1"/>
  <c r="N53" i="10"/>
  <c r="Q53" i="10"/>
  <c r="O53" i="10"/>
  <c r="R53" i="10"/>
  <c r="S53" i="10"/>
  <c r="K54" i="10"/>
  <c r="L54" i="10"/>
  <c r="N54" i="10"/>
  <c r="Q54" i="10" s="1"/>
  <c r="P54" i="10"/>
  <c r="O54" i="10"/>
  <c r="R54" i="10"/>
  <c r="S54" i="10"/>
  <c r="K55" i="10"/>
  <c r="L55" i="10"/>
  <c r="M55" i="10"/>
  <c r="N55" i="10"/>
  <c r="Q55" i="10"/>
  <c r="O55" i="10"/>
  <c r="R55" i="10"/>
  <c r="S55" i="10"/>
  <c r="K56" i="10"/>
  <c r="L56" i="10"/>
  <c r="M56" i="10"/>
  <c r="N56" i="10"/>
  <c r="Q56" i="10"/>
  <c r="O56" i="10"/>
  <c r="R56" i="10"/>
  <c r="S56" i="10"/>
  <c r="K57" i="10"/>
  <c r="M57" i="10" s="1"/>
  <c r="L57" i="10"/>
  <c r="N57" i="10"/>
  <c r="P57" i="10" s="1"/>
  <c r="O57" i="10"/>
  <c r="Q57" i="10"/>
  <c r="R57" i="10"/>
  <c r="S57" i="10"/>
  <c r="K58" i="10"/>
  <c r="L58" i="10"/>
  <c r="N58" i="10"/>
  <c r="P58" i="10" s="1"/>
  <c r="O58" i="10"/>
  <c r="R58" i="10"/>
  <c r="S58" i="10"/>
  <c r="K59" i="10"/>
  <c r="L59" i="10"/>
  <c r="N59" i="10"/>
  <c r="O59" i="10"/>
  <c r="R59" i="10"/>
  <c r="S59" i="10"/>
  <c r="K60" i="10"/>
  <c r="L60" i="10"/>
  <c r="M60" i="10" s="1"/>
  <c r="N60" i="10"/>
  <c r="Q60" i="10" s="1"/>
  <c r="O60" i="10"/>
  <c r="R60" i="10"/>
  <c r="S60" i="10"/>
  <c r="K61" i="10"/>
  <c r="L61" i="10"/>
  <c r="N61" i="10"/>
  <c r="P61" i="10" s="1"/>
  <c r="O61" i="10"/>
  <c r="R61" i="10"/>
  <c r="S61" i="10"/>
  <c r="K62" i="10"/>
  <c r="L62" i="10"/>
  <c r="M62" i="10" s="1"/>
  <c r="N62" i="10"/>
  <c r="Q62" i="10" s="1"/>
  <c r="P62" i="10"/>
  <c r="O62" i="10"/>
  <c r="R62" i="10"/>
  <c r="S62" i="10"/>
  <c r="K63" i="10"/>
  <c r="L63" i="10"/>
  <c r="N63" i="10"/>
  <c r="P63" i="10" s="1"/>
  <c r="Q63" i="10"/>
  <c r="O63" i="10"/>
  <c r="R63" i="10"/>
  <c r="S63" i="10"/>
  <c r="K64" i="10"/>
  <c r="L64" i="10"/>
  <c r="M64" i="10" s="1"/>
  <c r="N64" i="10"/>
  <c r="O64" i="10"/>
  <c r="R64" i="10"/>
  <c r="S64" i="10"/>
  <c r="K65" i="10"/>
  <c r="L65" i="10"/>
  <c r="M65" i="10" s="1"/>
  <c r="N65" i="10"/>
  <c r="P65" i="10" s="1"/>
  <c r="O65" i="10"/>
  <c r="R65" i="10"/>
  <c r="S65" i="10"/>
  <c r="K66" i="10"/>
  <c r="L66" i="10"/>
  <c r="N66" i="10"/>
  <c r="O66" i="10"/>
  <c r="R66" i="10"/>
  <c r="S66" i="10"/>
  <c r="K67" i="10"/>
  <c r="L67" i="10"/>
  <c r="M67" i="10" s="1"/>
  <c r="N67" i="10"/>
  <c r="O67" i="10"/>
  <c r="R67" i="10"/>
  <c r="S67" i="10"/>
  <c r="K68" i="10"/>
  <c r="L68" i="10"/>
  <c r="M68" i="10"/>
  <c r="N68" i="10"/>
  <c r="Q68" i="10" s="1"/>
  <c r="O68" i="10"/>
  <c r="R68" i="10"/>
  <c r="S68" i="10"/>
  <c r="K69" i="10"/>
  <c r="L69" i="10"/>
  <c r="M69" i="10" s="1"/>
  <c r="N69" i="10"/>
  <c r="Q69" i="10" s="1"/>
  <c r="O69" i="10"/>
  <c r="R69" i="10"/>
  <c r="S69" i="10"/>
  <c r="K70" i="10"/>
  <c r="L70" i="10"/>
  <c r="M70" i="10"/>
  <c r="N70" i="10"/>
  <c r="O70" i="10"/>
  <c r="R70" i="10"/>
  <c r="S70" i="10"/>
  <c r="K71" i="10"/>
  <c r="M71" i="10"/>
  <c r="L71" i="10"/>
  <c r="N71" i="10"/>
  <c r="Q71" i="10" s="1"/>
  <c r="O71" i="10"/>
  <c r="R71" i="10"/>
  <c r="S71" i="10"/>
  <c r="K72" i="10"/>
  <c r="L72" i="10"/>
  <c r="N72" i="10"/>
  <c r="O72" i="10"/>
  <c r="R72" i="10"/>
  <c r="S72" i="10"/>
  <c r="K73" i="10"/>
  <c r="L73" i="10"/>
  <c r="N73" i="10"/>
  <c r="Q73" i="10" s="1"/>
  <c r="P73" i="10"/>
  <c r="O73" i="10"/>
  <c r="R73" i="10"/>
  <c r="S73" i="10"/>
  <c r="K74" i="10"/>
  <c r="L74" i="10"/>
  <c r="N74" i="10"/>
  <c r="O74" i="10"/>
  <c r="R74" i="10"/>
  <c r="S74" i="10"/>
  <c r="K75" i="10"/>
  <c r="M75" i="10" s="1"/>
  <c r="L75" i="10"/>
  <c r="N75" i="10"/>
  <c r="P75" i="10" s="1"/>
  <c r="O75" i="10"/>
  <c r="Q75" i="10"/>
  <c r="R75" i="10"/>
  <c r="S75" i="10"/>
  <c r="K76" i="10"/>
  <c r="L76" i="10"/>
  <c r="M76" i="10" s="1"/>
  <c r="N76" i="10"/>
  <c r="Q76" i="10" s="1"/>
  <c r="O76" i="10"/>
  <c r="R76" i="10"/>
  <c r="S76" i="10"/>
  <c r="K77" i="10"/>
  <c r="L77" i="10"/>
  <c r="M77" i="10" s="1"/>
  <c r="N77" i="10"/>
  <c r="Q77" i="10" s="1"/>
  <c r="O77" i="10"/>
  <c r="R77" i="10"/>
  <c r="S77" i="10"/>
  <c r="K78" i="10"/>
  <c r="L78" i="10"/>
  <c r="M78" i="10" s="1"/>
  <c r="N78" i="10"/>
  <c r="P78" i="10" s="1"/>
  <c r="O78" i="10"/>
  <c r="R78" i="10"/>
  <c r="S78" i="10"/>
  <c r="K79" i="10"/>
  <c r="L79" i="10"/>
  <c r="N79" i="10"/>
  <c r="O79" i="10"/>
  <c r="R79" i="10"/>
  <c r="S79" i="10"/>
  <c r="K80" i="10"/>
  <c r="L80" i="10"/>
  <c r="N80" i="10"/>
  <c r="Q80" i="10" s="1"/>
  <c r="O80" i="10"/>
  <c r="R80" i="10"/>
  <c r="S80" i="10"/>
  <c r="K81" i="10"/>
  <c r="L81" i="10"/>
  <c r="N81" i="10"/>
  <c r="Q81" i="10" s="1"/>
  <c r="O81" i="10"/>
  <c r="R81" i="10"/>
  <c r="S81" i="10"/>
  <c r="K82" i="10"/>
  <c r="L82" i="10"/>
  <c r="M82" i="10"/>
  <c r="N82" i="10"/>
  <c r="O82" i="10"/>
  <c r="R82" i="10"/>
  <c r="S82" i="10"/>
  <c r="K83" i="10"/>
  <c r="L83" i="10"/>
  <c r="M83" i="10" s="1"/>
  <c r="N83" i="10"/>
  <c r="O83" i="10"/>
  <c r="R83" i="10"/>
  <c r="S83" i="10"/>
  <c r="K84" i="10"/>
  <c r="M84" i="10" s="1"/>
  <c r="L84" i="10"/>
  <c r="N84" i="10"/>
  <c r="Q84" i="10"/>
  <c r="O84" i="10"/>
  <c r="R84" i="10"/>
  <c r="S84" i="10"/>
  <c r="K85" i="10"/>
  <c r="M85" i="10" s="1"/>
  <c r="L85" i="10"/>
  <c r="N85" i="10"/>
  <c r="Q85" i="10"/>
  <c r="O85" i="10"/>
  <c r="R85" i="10"/>
  <c r="S85" i="10"/>
  <c r="K86" i="10"/>
  <c r="L86" i="10"/>
  <c r="M86" i="10" s="1"/>
  <c r="N86" i="10"/>
  <c r="O86" i="10"/>
  <c r="R86" i="10"/>
  <c r="S86" i="10"/>
  <c r="K87" i="10"/>
  <c r="L87" i="10"/>
  <c r="M87" i="10" s="1"/>
  <c r="N87" i="10"/>
  <c r="P87" i="10" s="1"/>
  <c r="Q87" i="10"/>
  <c r="O87" i="10"/>
  <c r="R87" i="10"/>
  <c r="S87" i="10"/>
  <c r="K88" i="10"/>
  <c r="L88" i="10"/>
  <c r="M88" i="10" s="1"/>
  <c r="N88" i="10"/>
  <c r="Q88" i="10" s="1"/>
  <c r="O88" i="10"/>
  <c r="R88" i="10"/>
  <c r="S88" i="10"/>
  <c r="K89" i="10"/>
  <c r="L89" i="10"/>
  <c r="M89" i="10" s="1"/>
  <c r="N89" i="10"/>
  <c r="P89" i="10" s="1"/>
  <c r="O89" i="10"/>
  <c r="R89" i="10"/>
  <c r="S89" i="10"/>
  <c r="K90" i="10"/>
  <c r="L90" i="10"/>
  <c r="N90" i="10"/>
  <c r="P90" i="10" s="1"/>
  <c r="O90" i="10"/>
  <c r="Q90" i="10"/>
  <c r="R90" i="10"/>
  <c r="S90" i="10"/>
  <c r="K91" i="10"/>
  <c r="M91" i="10" s="1"/>
  <c r="L91" i="10"/>
  <c r="N91" i="10"/>
  <c r="P91" i="10" s="1"/>
  <c r="O91" i="10"/>
  <c r="Q91" i="10"/>
  <c r="R91" i="10"/>
  <c r="S91" i="10"/>
  <c r="K92" i="10"/>
  <c r="L92" i="10"/>
  <c r="M92" i="10" s="1"/>
  <c r="N92" i="10"/>
  <c r="Q92" i="10" s="1"/>
  <c r="O92" i="10"/>
  <c r="R92" i="10"/>
  <c r="S92" i="10"/>
  <c r="K93" i="10"/>
  <c r="L93" i="10"/>
  <c r="M93" i="10" s="1"/>
  <c r="N93" i="10"/>
  <c r="Q93" i="10" s="1"/>
  <c r="O93" i="10"/>
  <c r="R93" i="10"/>
  <c r="S93" i="10"/>
  <c r="K94" i="10"/>
  <c r="L94" i="10"/>
  <c r="M94" i="10" s="1"/>
  <c r="N94" i="10"/>
  <c r="Q94" i="10" s="1"/>
  <c r="P94" i="10"/>
  <c r="O94" i="10"/>
  <c r="R94" i="10"/>
  <c r="S94" i="10"/>
  <c r="K95" i="10"/>
  <c r="L95" i="10"/>
  <c r="M95" i="10" s="1"/>
  <c r="N95" i="10"/>
  <c r="Q95" i="10" s="1"/>
  <c r="P95" i="10"/>
  <c r="O95" i="10"/>
  <c r="R95" i="10"/>
  <c r="S95" i="10"/>
  <c r="K96" i="10"/>
  <c r="L96" i="10"/>
  <c r="M96" i="10" s="1"/>
  <c r="N96" i="10"/>
  <c r="Q96" i="10" s="1"/>
  <c r="O96" i="10"/>
  <c r="R96" i="10"/>
  <c r="S96" i="10"/>
  <c r="K97" i="10"/>
  <c r="L97" i="10"/>
  <c r="M97" i="10"/>
  <c r="N97" i="10"/>
  <c r="P97" i="10" s="1"/>
  <c r="O97" i="10"/>
  <c r="R97" i="10"/>
  <c r="S97" i="10"/>
  <c r="K98" i="10"/>
  <c r="L98" i="10"/>
  <c r="M98" i="10" s="1"/>
  <c r="N98" i="10"/>
  <c r="O98" i="10"/>
  <c r="R98" i="10"/>
  <c r="S98" i="10"/>
  <c r="K99" i="10"/>
  <c r="L99" i="10"/>
  <c r="M99" i="10" s="1"/>
  <c r="N99" i="10"/>
  <c r="P99" i="10" s="1"/>
  <c r="O99" i="10"/>
  <c r="Q99" i="10"/>
  <c r="R99" i="10"/>
  <c r="S99" i="10"/>
  <c r="L100" i="10"/>
  <c r="K100" i="10"/>
  <c r="M100" i="10" s="1"/>
  <c r="L6" i="10"/>
  <c r="K6" i="10"/>
  <c r="L5" i="10"/>
  <c r="K5" i="10"/>
  <c r="L4" i="10"/>
  <c r="K4" i="10"/>
  <c r="L5" i="17"/>
  <c r="N6" i="17"/>
  <c r="U6" i="17" s="1"/>
  <c r="N7" i="17"/>
  <c r="N8" i="17"/>
  <c r="N9" i="17"/>
  <c r="U9" i="17" s="1"/>
  <c r="N10" i="17"/>
  <c r="L11" i="17"/>
  <c r="L76" i="17"/>
  <c r="N78" i="17"/>
  <c r="N79" i="17"/>
  <c r="V79" i="17" s="1"/>
  <c r="N80" i="17"/>
  <c r="L81" i="17"/>
  <c r="N82" i="17"/>
  <c r="N100" i="10"/>
  <c r="P100" i="10" s="1"/>
  <c r="O100" i="10"/>
  <c r="R100" i="10"/>
  <c r="S100" i="10"/>
  <c r="P101" i="17"/>
  <c r="M101" i="17" s="1"/>
  <c r="O101" i="17"/>
  <c r="L101" i="17"/>
  <c r="P100" i="17"/>
  <c r="O100" i="17"/>
  <c r="L100" i="17"/>
  <c r="P99" i="17"/>
  <c r="O99" i="17"/>
  <c r="L99" i="17"/>
  <c r="P98" i="17"/>
  <c r="O98" i="17"/>
  <c r="N98" i="17"/>
  <c r="S98" i="17" s="1"/>
  <c r="P97" i="17"/>
  <c r="O97" i="17"/>
  <c r="L97" i="17"/>
  <c r="P96" i="17"/>
  <c r="M96" i="17" s="1"/>
  <c r="O96" i="17"/>
  <c r="N96" i="17"/>
  <c r="V96" i="17"/>
  <c r="S96" i="17"/>
  <c r="P95" i="17"/>
  <c r="O95" i="17"/>
  <c r="N95" i="17"/>
  <c r="R95" i="17" s="1"/>
  <c r="P94" i="17"/>
  <c r="O94" i="17"/>
  <c r="N94" i="17"/>
  <c r="P93" i="17"/>
  <c r="O93" i="17"/>
  <c r="L93" i="17"/>
  <c r="P92" i="17"/>
  <c r="O92" i="17"/>
  <c r="L92" i="17"/>
  <c r="P91" i="17"/>
  <c r="M91" i="17" s="1"/>
  <c r="O91" i="17"/>
  <c r="L91" i="17"/>
  <c r="P90" i="17"/>
  <c r="O90" i="17"/>
  <c r="N90" i="17"/>
  <c r="P89" i="17"/>
  <c r="O89" i="17"/>
  <c r="L89" i="17"/>
  <c r="P88" i="17"/>
  <c r="O88" i="17"/>
  <c r="N88" i="17"/>
  <c r="P87" i="17"/>
  <c r="O87" i="17"/>
  <c r="N87" i="17"/>
  <c r="P86" i="17"/>
  <c r="M86" i="17" s="1"/>
  <c r="O86" i="17"/>
  <c r="N86" i="17"/>
  <c r="V86" i="17" s="1"/>
  <c r="P85" i="17"/>
  <c r="O85" i="17"/>
  <c r="L85" i="17"/>
  <c r="P84" i="17"/>
  <c r="O84" i="17"/>
  <c r="L84" i="17"/>
  <c r="P83" i="17"/>
  <c r="O83" i="17"/>
  <c r="L83" i="17"/>
  <c r="P82" i="17"/>
  <c r="O82" i="17"/>
  <c r="P81" i="17"/>
  <c r="O81" i="17"/>
  <c r="P80" i="17"/>
  <c r="O80" i="17"/>
  <c r="P79" i="17"/>
  <c r="O79" i="17"/>
  <c r="P78" i="17"/>
  <c r="O78" i="17"/>
  <c r="P77" i="17"/>
  <c r="M77" i="17" s="1"/>
  <c r="O77" i="17"/>
  <c r="P76" i="17"/>
  <c r="O76" i="17"/>
  <c r="P75" i="17"/>
  <c r="O75" i="17"/>
  <c r="P74" i="17"/>
  <c r="O74" i="17"/>
  <c r="P73" i="17"/>
  <c r="O73" i="17"/>
  <c r="P72" i="17"/>
  <c r="M72" i="17" s="1"/>
  <c r="O72" i="17"/>
  <c r="P71" i="17"/>
  <c r="M71" i="17" s="1"/>
  <c r="O71" i="17"/>
  <c r="P70" i="17"/>
  <c r="O70" i="17"/>
  <c r="P69" i="17"/>
  <c r="O69" i="17"/>
  <c r="P68" i="17"/>
  <c r="O68" i="17"/>
  <c r="P67" i="17"/>
  <c r="O67" i="17"/>
  <c r="P66" i="17"/>
  <c r="M66" i="17" s="1"/>
  <c r="O66" i="17"/>
  <c r="N66" i="17"/>
  <c r="V66" i="17"/>
  <c r="P65" i="17"/>
  <c r="M65" i="17" s="1"/>
  <c r="O65" i="17"/>
  <c r="L65" i="17"/>
  <c r="P64" i="17"/>
  <c r="O64" i="17"/>
  <c r="N64" i="17"/>
  <c r="P63" i="17"/>
  <c r="O63" i="17"/>
  <c r="N63" i="17"/>
  <c r="V63" i="17" s="1"/>
  <c r="P62" i="17"/>
  <c r="O62" i="17"/>
  <c r="N62" i="17"/>
  <c r="P61" i="17"/>
  <c r="O61" i="17"/>
  <c r="L61" i="17"/>
  <c r="P60" i="17"/>
  <c r="O60" i="17"/>
  <c r="L60" i="17"/>
  <c r="P59" i="17"/>
  <c r="O59" i="17"/>
  <c r="L59" i="17"/>
  <c r="P58" i="17"/>
  <c r="M58" i="17" s="1"/>
  <c r="O58" i="17"/>
  <c r="N58" i="17"/>
  <c r="P57" i="17"/>
  <c r="M57" i="17" s="1"/>
  <c r="O57" i="17"/>
  <c r="L57" i="17"/>
  <c r="P56" i="17"/>
  <c r="O56" i="17"/>
  <c r="N56" i="17"/>
  <c r="V56" i="17" s="1"/>
  <c r="P55" i="17"/>
  <c r="O55" i="17"/>
  <c r="N55" i="17"/>
  <c r="V55" i="17" s="1"/>
  <c r="P54" i="17"/>
  <c r="O54" i="17"/>
  <c r="N54" i="17"/>
  <c r="Q54" i="17" s="1"/>
  <c r="P53" i="17"/>
  <c r="M53" i="17" s="1"/>
  <c r="O53" i="17"/>
  <c r="L53" i="17"/>
  <c r="P52" i="17"/>
  <c r="O52" i="17"/>
  <c r="L52" i="17"/>
  <c r="P51" i="17"/>
  <c r="M51" i="17" s="1"/>
  <c r="O51" i="17"/>
  <c r="L51" i="17"/>
  <c r="P50" i="17"/>
  <c r="O50" i="17"/>
  <c r="N50" i="17"/>
  <c r="R50" i="17" s="1"/>
  <c r="P49" i="17"/>
  <c r="O49" i="17"/>
  <c r="L49" i="17"/>
  <c r="P48" i="17"/>
  <c r="O48" i="17"/>
  <c r="N48" i="17"/>
  <c r="Q48" i="17" s="1"/>
  <c r="P47" i="17"/>
  <c r="M47" i="17" s="1"/>
  <c r="O47" i="17"/>
  <c r="N47" i="17"/>
  <c r="Q47" i="17" s="1"/>
  <c r="P46" i="17"/>
  <c r="O46" i="17"/>
  <c r="N46" i="17"/>
  <c r="S46" i="17" s="1"/>
  <c r="V46" i="17"/>
  <c r="P45" i="17"/>
  <c r="M45" i="17" s="1"/>
  <c r="O45" i="17"/>
  <c r="L45" i="17"/>
  <c r="P44" i="17"/>
  <c r="O44" i="17"/>
  <c r="L44" i="17"/>
  <c r="P43" i="17"/>
  <c r="O43" i="17"/>
  <c r="L43" i="17"/>
  <c r="P42" i="17"/>
  <c r="M42" i="17" s="1"/>
  <c r="O42" i="17"/>
  <c r="N42" i="17"/>
  <c r="Q42" i="17" s="1"/>
  <c r="P41" i="17"/>
  <c r="M41" i="17" s="1"/>
  <c r="O41" i="17"/>
  <c r="L41" i="17"/>
  <c r="P40" i="17"/>
  <c r="O40" i="17"/>
  <c r="N40" i="17"/>
  <c r="U40" i="17" s="1"/>
  <c r="Q40" i="17"/>
  <c r="P39" i="17"/>
  <c r="O39" i="17"/>
  <c r="N39" i="17"/>
  <c r="U39" i="17" s="1"/>
  <c r="P38" i="17"/>
  <c r="O38" i="17"/>
  <c r="N38" i="17"/>
  <c r="R38" i="17" s="1"/>
  <c r="P37" i="17"/>
  <c r="M37" i="17" s="1"/>
  <c r="O37" i="17"/>
  <c r="L37" i="17"/>
  <c r="P36" i="17"/>
  <c r="O36" i="17"/>
  <c r="L36" i="17"/>
  <c r="P35" i="17"/>
  <c r="O35" i="17"/>
  <c r="L35" i="17"/>
  <c r="P34" i="17"/>
  <c r="O34" i="17"/>
  <c r="N34" i="17"/>
  <c r="S34" i="17" s="1"/>
  <c r="R34" i="17"/>
  <c r="P33" i="17"/>
  <c r="O33" i="17"/>
  <c r="L33" i="17"/>
  <c r="P32" i="17"/>
  <c r="O32" i="17"/>
  <c r="N32" i="17"/>
  <c r="P31" i="17"/>
  <c r="O31" i="17"/>
  <c r="N31" i="17"/>
  <c r="S31" i="17" s="1"/>
  <c r="R31" i="17"/>
  <c r="P30" i="17"/>
  <c r="O30" i="17"/>
  <c r="N30" i="17"/>
  <c r="Q30" i="17" s="1"/>
  <c r="P29" i="17"/>
  <c r="O29" i="17"/>
  <c r="L29" i="17"/>
  <c r="P28" i="17"/>
  <c r="O28" i="17"/>
  <c r="L28" i="17"/>
  <c r="P27" i="17"/>
  <c r="O27" i="17"/>
  <c r="L27" i="17"/>
  <c r="P26" i="17"/>
  <c r="O26" i="17"/>
  <c r="N26" i="17"/>
  <c r="V26" i="17" s="1"/>
  <c r="P25" i="17"/>
  <c r="O25" i="17"/>
  <c r="L25" i="17"/>
  <c r="P24" i="17"/>
  <c r="O24" i="17"/>
  <c r="N24" i="17"/>
  <c r="S24" i="17" s="1"/>
  <c r="P23" i="17"/>
  <c r="O23" i="17"/>
  <c r="N23" i="17"/>
  <c r="S23" i="17" s="1"/>
  <c r="P22" i="17"/>
  <c r="O22" i="17"/>
  <c r="N22" i="17"/>
  <c r="S22" i="17" s="1"/>
  <c r="P21" i="17"/>
  <c r="O21" i="17"/>
  <c r="L21" i="17"/>
  <c r="P20" i="17"/>
  <c r="O20" i="17"/>
  <c r="L20" i="17"/>
  <c r="P19" i="17"/>
  <c r="O19" i="17"/>
  <c r="L19" i="17"/>
  <c r="P18" i="17"/>
  <c r="O18" i="17"/>
  <c r="N18" i="17"/>
  <c r="V18" i="17" s="1"/>
  <c r="P17" i="17"/>
  <c r="O17" i="17"/>
  <c r="L17" i="17"/>
  <c r="P16" i="17"/>
  <c r="O16" i="17"/>
  <c r="N16" i="17"/>
  <c r="Q16" i="17" s="1"/>
  <c r="R16" i="17"/>
  <c r="P15" i="17"/>
  <c r="O15" i="17"/>
  <c r="N15" i="17"/>
  <c r="Q15" i="17" s="1"/>
  <c r="P14" i="17"/>
  <c r="O14" i="17"/>
  <c r="N14" i="17"/>
  <c r="Q14" i="17" s="1"/>
  <c r="P13" i="17"/>
  <c r="M13" i="17" s="1"/>
  <c r="O13" i="17"/>
  <c r="L13" i="17"/>
  <c r="P12" i="17"/>
  <c r="O12" i="17"/>
  <c r="P11" i="17"/>
  <c r="O11" i="17"/>
  <c r="P10" i="17"/>
  <c r="O10" i="17"/>
  <c r="P9" i="17"/>
  <c r="O9" i="17"/>
  <c r="P8" i="17"/>
  <c r="O8" i="17"/>
  <c r="P7" i="17"/>
  <c r="M7" i="17" s="1"/>
  <c r="O7" i="17"/>
  <c r="P6" i="17"/>
  <c r="O6" i="17"/>
  <c r="P5" i="17"/>
  <c r="O5" i="17"/>
  <c r="P4" i="17"/>
  <c r="M4" i="17" s="1"/>
  <c r="O4" i="17"/>
  <c r="U89" i="17"/>
  <c r="V85" i="17"/>
  <c r="V61" i="17"/>
  <c r="V59" i="17"/>
  <c r="V45" i="17"/>
  <c r="S21" i="17"/>
  <c r="R13" i="17"/>
  <c r="S8" i="17"/>
  <c r="R101" i="17"/>
  <c r="U43" i="17"/>
  <c r="R21" i="17"/>
  <c r="U51" i="17"/>
  <c r="S13" i="17"/>
  <c r="R80" i="17"/>
  <c r="V40" i="17"/>
  <c r="M6" i="10"/>
  <c r="N6" i="10"/>
  <c r="P6" i="10" s="1"/>
  <c r="R6" i="10"/>
  <c r="S6" i="10"/>
  <c r="V35" i="17"/>
  <c r="R87" i="17"/>
  <c r="Q100" i="10"/>
  <c r="V87" i="17"/>
  <c r="S7" i="17"/>
  <c r="Q89" i="10"/>
  <c r="Q65" i="10"/>
  <c r="P92" i="10"/>
  <c r="P84" i="10"/>
  <c r="P76" i="10"/>
  <c r="P60" i="10"/>
  <c r="P52" i="10"/>
  <c r="P44" i="10"/>
  <c r="P20" i="10"/>
  <c r="P12" i="10"/>
  <c r="P93" i="10"/>
  <c r="P85" i="10"/>
  <c r="P77" i="10"/>
  <c r="P53" i="10"/>
  <c r="P45" i="10"/>
  <c r="P29" i="10"/>
  <c r="P21" i="10"/>
  <c r="P13" i="10"/>
  <c r="P14" i="10"/>
  <c r="P88" i="10"/>
  <c r="P80" i="10"/>
  <c r="P56" i="10"/>
  <c r="P48" i="10"/>
  <c r="P40" i="10"/>
  <c r="P32" i="10"/>
  <c r="P24" i="10"/>
  <c r="P16" i="10"/>
  <c r="P8" i="10"/>
  <c r="R37" i="17"/>
  <c r="S37" i="17"/>
  <c r="V37" i="17"/>
  <c r="P22" i="10"/>
  <c r="Q22" i="10"/>
  <c r="P79" i="10"/>
  <c r="Q79" i="10"/>
  <c r="U72" i="17"/>
  <c r="U29" i="17"/>
  <c r="S29" i="17"/>
  <c r="V13" i="17"/>
  <c r="S61" i="17"/>
  <c r="U61" i="17"/>
  <c r="U32" i="17"/>
  <c r="P82" i="10"/>
  <c r="Q82" i="10"/>
  <c r="U91" i="17"/>
  <c r="P98" i="10"/>
  <c r="Q98" i="10"/>
  <c r="U85" i="17"/>
  <c r="P59" i="10"/>
  <c r="Q59" i="10"/>
  <c r="P34" i="10"/>
  <c r="M33" i="10"/>
  <c r="S85" i="17"/>
  <c r="P67" i="10"/>
  <c r="Q67" i="10"/>
  <c r="P55" i="10"/>
  <c r="P51" i="10"/>
  <c r="P47" i="10"/>
  <c r="M44" i="10"/>
  <c r="P27" i="10"/>
  <c r="Q27" i="10"/>
  <c r="P28" i="10"/>
  <c r="M58" i="10"/>
  <c r="Q58" i="10"/>
  <c r="Q19" i="10"/>
  <c r="S71" i="17"/>
  <c r="V69" i="17"/>
  <c r="Q53" i="17"/>
  <c r="U101" i="17"/>
  <c r="U45" i="17"/>
  <c r="U13" i="17"/>
  <c r="V101" i="17"/>
  <c r="R93" i="17"/>
  <c r="Q69" i="17"/>
  <c r="V93" i="17"/>
  <c r="R45" i="17"/>
  <c r="V53" i="17"/>
  <c r="R57" i="17"/>
  <c r="U69" i="17"/>
  <c r="R69" i="17"/>
  <c r="S45" i="17"/>
  <c r="U93" i="17"/>
  <c r="U53" i="17"/>
  <c r="S94" i="17"/>
  <c r="R94" i="17"/>
  <c r="Q79" i="17"/>
  <c r="L47" i="17"/>
  <c r="U8" i="17"/>
  <c r="Q7" i="17"/>
  <c r="V7" i="17"/>
  <c r="L30" i="17"/>
  <c r="S91" i="17"/>
  <c r="V91" i="17"/>
  <c r="Q91" i="17"/>
  <c r="U11" i="17"/>
  <c r="R11" i="17"/>
  <c r="V11" i="17"/>
  <c r="Q11" i="17"/>
  <c r="S43" i="17"/>
  <c r="V43" i="17"/>
  <c r="R43" i="17"/>
  <c r="Q43" i="17"/>
  <c r="U75" i="17"/>
  <c r="R75" i="17"/>
  <c r="Q75" i="17"/>
  <c r="Q87" i="17"/>
  <c r="S87" i="17"/>
  <c r="U87" i="17"/>
  <c r="S12" i="17"/>
  <c r="U12" i="17"/>
  <c r="R12" i="17"/>
  <c r="V12" i="17"/>
  <c r="Q12" i="17"/>
  <c r="N60" i="17"/>
  <c r="U60" i="17" s="1"/>
  <c r="V75" i="17"/>
  <c r="Q90" i="17"/>
  <c r="M90" i="17" s="1"/>
  <c r="R72" i="17"/>
  <c r="S11" i="17"/>
  <c r="S82" i="17"/>
  <c r="V82" i="17"/>
  <c r="Q71" i="17"/>
  <c r="V71" i="17"/>
  <c r="U71" i="17"/>
  <c r="L39" i="17"/>
  <c r="Q8" i="17"/>
  <c r="R83" i="17"/>
  <c r="Q83" i="17"/>
  <c r="S83" i="17"/>
  <c r="V83" i="17"/>
  <c r="S99" i="17"/>
  <c r="Q99" i="17"/>
  <c r="V99" i="17"/>
  <c r="U99" i="17"/>
  <c r="Q31" i="17"/>
  <c r="M31" i="17" s="1"/>
  <c r="V31" i="17"/>
  <c r="Q55" i="17"/>
  <c r="M55" i="17" s="1"/>
  <c r="R55" i="17"/>
  <c r="N28" i="17"/>
  <c r="S28" i="17" s="1"/>
  <c r="V28" i="17"/>
  <c r="L38" i="17"/>
  <c r="U50" i="17"/>
  <c r="Q32" i="17"/>
  <c r="R40" i="17"/>
  <c r="S40" i="17"/>
  <c r="V64" i="17"/>
  <c r="R88" i="17"/>
  <c r="U88" i="17"/>
  <c r="L22" i="17"/>
  <c r="L63" i="17"/>
  <c r="U19" i="17"/>
  <c r="Q19" i="17"/>
  <c r="V19" i="17"/>
  <c r="S19" i="17"/>
  <c r="R19" i="17"/>
  <c r="S35" i="17"/>
  <c r="U35" i="17"/>
  <c r="Q35" i="17"/>
  <c r="Q51" i="17"/>
  <c r="S51" i="17"/>
  <c r="V51" i="17"/>
  <c r="R51" i="17"/>
  <c r="N67" i="17"/>
  <c r="R67" i="17" s="1"/>
  <c r="N84" i="17"/>
  <c r="S84" i="17" s="1"/>
  <c r="N100" i="17"/>
  <c r="U100" i="17" s="1"/>
  <c r="L77" i="17"/>
  <c r="N77" i="17"/>
  <c r="V77" i="17" s="1"/>
  <c r="S77" i="17"/>
  <c r="S27" i="17"/>
  <c r="V27" i="17"/>
  <c r="U27" i="17"/>
  <c r="R27" i="17"/>
  <c r="Q27" i="17"/>
  <c r="U59" i="17"/>
  <c r="R59" i="17"/>
  <c r="S59" i="17"/>
  <c r="Q59" i="17"/>
  <c r="M59" i="17" s="1"/>
  <c r="T59" i="17" s="1"/>
  <c r="N92" i="17"/>
  <c r="S92" i="17" s="1"/>
  <c r="Q23" i="17"/>
  <c r="V23" i="17"/>
  <c r="U47" i="17"/>
  <c r="U63" i="17"/>
  <c r="L14" i="17"/>
  <c r="L55" i="17"/>
  <c r="N44" i="17"/>
  <c r="R44" i="17" s="1"/>
  <c r="N76" i="17"/>
  <c r="V76" i="17" s="1"/>
  <c r="Q76" i="17"/>
  <c r="V72" i="17"/>
  <c r="S72" i="17"/>
  <c r="L15" i="17"/>
  <c r="S80" i="17"/>
  <c r="Q80" i="17"/>
  <c r="M80" i="17" s="1"/>
  <c r="U80" i="17"/>
  <c r="V80" i="17"/>
  <c r="L6" i="17"/>
  <c r="L23" i="17"/>
  <c r="L46" i="17"/>
  <c r="L87" i="17"/>
  <c r="Q88" i="17"/>
  <c r="M88" i="17"/>
  <c r="N20" i="17"/>
  <c r="V20" i="17" s="1"/>
  <c r="R20" i="17"/>
  <c r="N36" i="17"/>
  <c r="Q36" i="17" s="1"/>
  <c r="M36" i="17" s="1"/>
  <c r="N52" i="17"/>
  <c r="R52" i="17" s="1"/>
  <c r="N68" i="17"/>
  <c r="R68" i="17" s="1"/>
  <c r="N5" i="17"/>
  <c r="S5" i="17" s="1"/>
  <c r="Q5" i="17"/>
  <c r="R29" i="17"/>
  <c r="R61" i="17"/>
  <c r="U21" i="17"/>
  <c r="L9" i="17"/>
  <c r="U25" i="17"/>
  <c r="V29" i="17"/>
  <c r="R53" i="17"/>
  <c r="L10" i="17"/>
  <c r="L18" i="17"/>
  <c r="L26" i="17"/>
  <c r="L34" i="17"/>
  <c r="L42" i="17"/>
  <c r="L50" i="17"/>
  <c r="L58" i="17"/>
  <c r="L66" i="17"/>
  <c r="L74" i="17"/>
  <c r="L82" i="17"/>
  <c r="L90" i="17"/>
  <c r="L98" i="17"/>
  <c r="Q93" i="17"/>
  <c r="V81" i="17"/>
  <c r="R6" i="17"/>
  <c r="R30" i="17"/>
  <c r="Q46" i="17"/>
  <c r="Q62" i="17"/>
  <c r="S62" i="17"/>
  <c r="Q70" i="17"/>
  <c r="V70" i="17"/>
  <c r="S70" i="17"/>
  <c r="R70" i="17"/>
  <c r="U94" i="17"/>
  <c r="R78" i="17"/>
  <c r="U97" i="17"/>
  <c r="V62" i="17"/>
  <c r="V90" i="17"/>
  <c r="U54" i="17"/>
  <c r="S30" i="17"/>
  <c r="V89" i="17"/>
  <c r="S89" i="17"/>
  <c r="U65" i="17"/>
  <c r="V17" i="17"/>
  <c r="U17" i="17"/>
  <c r="Q17" i="17"/>
  <c r="Q41" i="17"/>
  <c r="U41" i="17"/>
  <c r="R41" i="17"/>
  <c r="U49" i="17"/>
  <c r="S49" i="17"/>
  <c r="R49" i="17"/>
  <c r="Q49" i="17"/>
  <c r="M49" i="17" s="1"/>
  <c r="U73" i="17"/>
  <c r="V73" i="17"/>
  <c r="Q73" i="17"/>
  <c r="S97" i="17"/>
  <c r="Q97" i="17"/>
  <c r="V57" i="17"/>
  <c r="Q58" i="17"/>
  <c r="S74" i="17"/>
  <c r="Q98" i="17"/>
  <c r="M98" i="17" s="1"/>
  <c r="V98" i="17"/>
  <c r="R73" i="17"/>
  <c r="U58" i="17"/>
  <c r="V65" i="17"/>
  <c r="U30" i="17"/>
  <c r="V49" i="17"/>
  <c r="R89" i="17"/>
  <c r="V9" i="17"/>
  <c r="S9" i="17"/>
  <c r="Q9" i="17"/>
  <c r="V33" i="17"/>
  <c r="Q33" i="17"/>
  <c r="R33" i="17"/>
  <c r="U81" i="17"/>
  <c r="Q81" i="17"/>
  <c r="R81" i="17"/>
  <c r="V10" i="17"/>
  <c r="U10" i="17"/>
  <c r="Q10" i="17"/>
  <c r="V50" i="17"/>
  <c r="Q50" i="17"/>
  <c r="S50" i="17"/>
  <c r="U82" i="17"/>
  <c r="Q82" i="17"/>
  <c r="M82" i="17" s="1"/>
  <c r="R82" i="17"/>
  <c r="S57" i="17"/>
  <c r="U26" i="17"/>
  <c r="U70" i="17"/>
  <c r="S25" i="17"/>
  <c r="R25" i="17"/>
  <c r="Q25" i="17"/>
  <c r="M25" i="17" s="1"/>
  <c r="U57" i="17"/>
  <c r="S65" i="17"/>
  <c r="V22" i="17"/>
  <c r="S17" i="17"/>
  <c r="S10" i="17"/>
  <c r="R10" i="17"/>
  <c r="V41" i="17"/>
  <c r="R65" i="17"/>
  <c r="R46" i="17"/>
  <c r="U33" i="17"/>
  <c r="R99" i="17"/>
  <c r="U55" i="17"/>
  <c r="R23" i="17"/>
  <c r="R71" i="17"/>
  <c r="S75" i="17"/>
  <c r="R7" i="17"/>
  <c r="T7" i="17" s="1"/>
  <c r="S55" i="17"/>
  <c r="R91" i="17"/>
  <c r="U7" i="17"/>
  <c r="U83" i="17"/>
  <c r="V47" i="17"/>
  <c r="V68" i="17"/>
  <c r="U68" i="17"/>
  <c r="S60" i="17"/>
  <c r="S52" i="17"/>
  <c r="U52" i="17"/>
  <c r="S44" i="17"/>
  <c r="Q100" i="17"/>
  <c r="M100" i="17" s="1"/>
  <c r="S100" i="17"/>
  <c r="R100" i="17"/>
  <c r="V100" i="17"/>
  <c r="U36" i="17"/>
  <c r="U84" i="17"/>
  <c r="V84" i="17"/>
  <c r="O7" i="10"/>
  <c r="Q7" i="10"/>
  <c r="O6" i="10"/>
  <c r="Q6" i="10"/>
  <c r="M5" i="10"/>
  <c r="S66" i="17"/>
  <c r="Q77" i="17"/>
  <c r="S68" i="17"/>
  <c r="R15" i="17"/>
  <c r="R42" i="17"/>
  <c r="R86" i="17"/>
  <c r="R54" i="17"/>
  <c r="Q34" i="17"/>
  <c r="M34" i="17" s="1"/>
  <c r="U96" i="17"/>
  <c r="U48" i="17"/>
  <c r="R32" i="17"/>
  <c r="S39" i="17"/>
  <c r="Q85" i="17"/>
  <c r="R47" i="17"/>
  <c r="U31" i="17"/>
  <c r="V34" i="17"/>
  <c r="R66" i="17"/>
  <c r="U46" i="17"/>
  <c r="U86" i="17"/>
  <c r="V54" i="17"/>
  <c r="S26" i="17"/>
  <c r="R96" i="17"/>
  <c r="U64" i="17"/>
  <c r="S48" i="17"/>
  <c r="R14" i="17"/>
  <c r="R48" i="17"/>
  <c r="V42" i="17"/>
  <c r="S54" i="17"/>
  <c r="U66" i="17"/>
  <c r="U16" i="17"/>
  <c r="V39" i="17"/>
  <c r="V15" i="17"/>
  <c r="R77" i="17"/>
  <c r="U42" i="17"/>
  <c r="Q86" i="17"/>
  <c r="U34" i="17"/>
  <c r="Q96" i="17"/>
  <c r="Q66" i="17"/>
  <c r="S42" i="17"/>
  <c r="S86" i="17"/>
  <c r="N5" i="10"/>
  <c r="Q5" i="10" s="1"/>
  <c r="R5" i="10"/>
  <c r="S5" i="10"/>
  <c r="O5" i="10"/>
  <c r="Q4" i="17"/>
  <c r="M4" i="10"/>
  <c r="N4" i="10" s="1"/>
  <c r="M54" i="17" l="1"/>
  <c r="M32" i="17"/>
  <c r="M8" i="17"/>
  <c r="M10" i="17"/>
  <c r="M27" i="17"/>
  <c r="M73" i="17"/>
  <c r="T73" i="17" s="1"/>
  <c r="M69" i="17"/>
  <c r="T69" i="17" s="1"/>
  <c r="T65" i="17"/>
  <c r="M40" i="17"/>
  <c r="T72" i="17"/>
  <c r="T66" i="17"/>
  <c r="M70" i="17"/>
  <c r="T86" i="17"/>
  <c r="M5" i="17"/>
  <c r="T57" i="17"/>
  <c r="T37" i="17"/>
  <c r="T80" i="17"/>
  <c r="T31" i="17"/>
  <c r="T101" i="17"/>
  <c r="Q4" i="10"/>
  <c r="P4" i="10"/>
  <c r="R4" i="10" s="1"/>
  <c r="S4" i="10" s="1"/>
  <c r="T77" i="17"/>
  <c r="U15" i="17"/>
  <c r="S63" i="17"/>
  <c r="M11" i="17"/>
  <c r="M17" i="17"/>
  <c r="T17" i="17" s="1"/>
  <c r="V30" i="17"/>
  <c r="M56" i="17"/>
  <c r="M61" i="17"/>
  <c r="T61" i="17" s="1"/>
  <c r="M93" i="17"/>
  <c r="T93" i="17" s="1"/>
  <c r="M97" i="17"/>
  <c r="T97" i="17" s="1"/>
  <c r="M63" i="10"/>
  <c r="M54" i="10"/>
  <c r="M46" i="10"/>
  <c r="M35" i="10"/>
  <c r="M27" i="10"/>
  <c r="M14" i="10"/>
  <c r="Q10" i="10"/>
  <c r="P9" i="10"/>
  <c r="Q63" i="17"/>
  <c r="R56" i="17"/>
  <c r="T91" i="17"/>
  <c r="S36" i="17"/>
  <c r="S56" i="17"/>
  <c r="R79" i="17"/>
  <c r="M19" i="17"/>
  <c r="T19" i="17" s="1"/>
  <c r="Q84" i="17"/>
  <c r="M84" i="17" s="1"/>
  <c r="V52" i="17"/>
  <c r="T10" i="17"/>
  <c r="Q6" i="17"/>
  <c r="M6" i="17" s="1"/>
  <c r="R63" i="17"/>
  <c r="T96" i="17"/>
  <c r="R28" i="17"/>
  <c r="Q52" i="17"/>
  <c r="M33" i="17"/>
  <c r="T33" i="17" s="1"/>
  <c r="Q18" i="17"/>
  <c r="M18" i="17" s="1"/>
  <c r="T49" i="17"/>
  <c r="Q68" i="17"/>
  <c r="M68" i="17" s="1"/>
  <c r="T68" i="17" s="1"/>
  <c r="U23" i="17"/>
  <c r="M15" i="17"/>
  <c r="R18" i="17"/>
  <c r="T45" i="17"/>
  <c r="V48" i="17"/>
  <c r="M29" i="17"/>
  <c r="T29" i="17" s="1"/>
  <c r="S6" i="17"/>
  <c r="M46" i="17"/>
  <c r="T46" i="17" s="1"/>
  <c r="T13" i="17"/>
  <c r="M81" i="17"/>
  <c r="T81" i="17"/>
  <c r="R4" i="17"/>
  <c r="T4" i="17" s="1"/>
  <c r="U4" i="17" s="1"/>
  <c r="V4" i="17" s="1"/>
  <c r="U77" i="17"/>
  <c r="Q28" i="17"/>
  <c r="M28" i="17" s="1"/>
  <c r="S95" i="17"/>
  <c r="Q56" i="17"/>
  <c r="P81" i="10"/>
  <c r="M85" i="17"/>
  <c r="T85" i="17" s="1"/>
  <c r="T42" i="17"/>
  <c r="U28" i="17"/>
  <c r="T100" i="17"/>
  <c r="S76" i="17"/>
  <c r="T55" i="17"/>
  <c r="V6" i="17"/>
  <c r="U38" i="17"/>
  <c r="U95" i="17"/>
  <c r="R24" i="17"/>
  <c r="U56" i="17"/>
  <c r="M43" i="17"/>
  <c r="T43" i="17" s="1"/>
  <c r="M62" i="17"/>
  <c r="M90" i="10"/>
  <c r="M74" i="10"/>
  <c r="M73" i="10"/>
  <c r="M66" i="10"/>
  <c r="M59" i="10"/>
  <c r="P33" i="10"/>
  <c r="V36" i="17"/>
  <c r="U44" i="17"/>
  <c r="U76" i="17"/>
  <c r="T41" i="17"/>
  <c r="Q95" i="17"/>
  <c r="M95" i="17" s="1"/>
  <c r="T51" i="17"/>
  <c r="M23" i="17"/>
  <c r="M30" i="17"/>
  <c r="T30" i="17" s="1"/>
  <c r="V95" i="17"/>
  <c r="M80" i="10"/>
  <c r="P71" i="10"/>
  <c r="Q61" i="10"/>
  <c r="M49" i="10"/>
  <c r="P26" i="10"/>
  <c r="F25" i="18"/>
  <c r="M18" i="10"/>
  <c r="M99" i="17"/>
  <c r="T99" i="17" s="1"/>
  <c r="M81" i="10"/>
  <c r="Q78" i="10"/>
  <c r="M61" i="10"/>
  <c r="M52" i="10"/>
  <c r="M51" i="10"/>
  <c r="M45" i="10"/>
  <c r="P38" i="10"/>
  <c r="Q37" i="10"/>
  <c r="Q36" i="10"/>
  <c r="M34" i="10"/>
  <c r="M19" i="10"/>
  <c r="M12" i="10"/>
  <c r="T70" i="17"/>
  <c r="T53" i="17"/>
  <c r="T54" i="17"/>
  <c r="T27" i="17"/>
  <c r="T82" i="17"/>
  <c r="T25" i="17"/>
  <c r="T71" i="17"/>
  <c r="U20" i="17"/>
  <c r="S67" i="17"/>
  <c r="Q94" i="17"/>
  <c r="M94" i="17" s="1"/>
  <c r="T94" i="17" s="1"/>
  <c r="V94" i="17"/>
  <c r="S20" i="17"/>
  <c r="V60" i="17"/>
  <c r="M52" i="17"/>
  <c r="T52" i="17" s="1"/>
  <c r="P83" i="10"/>
  <c r="Q83" i="10"/>
  <c r="P11" i="10"/>
  <c r="Q11" i="10"/>
  <c r="R39" i="17"/>
  <c r="V44" i="17"/>
  <c r="R9" i="17"/>
  <c r="Q24" i="17"/>
  <c r="M24" i="17" s="1"/>
  <c r="T24" i="17" s="1"/>
  <c r="M14" i="17"/>
  <c r="M16" i="17"/>
  <c r="M50" i="17"/>
  <c r="T50" i="17" s="1"/>
  <c r="M63" i="17"/>
  <c r="T63" i="17" s="1"/>
  <c r="M89" i="17"/>
  <c r="T89" i="17" s="1"/>
  <c r="V8" i="17"/>
  <c r="R8" i="17"/>
  <c r="T8" i="17" s="1"/>
  <c r="Q72" i="10"/>
  <c r="P72" i="10"/>
  <c r="P42" i="10"/>
  <c r="Q42" i="10"/>
  <c r="V92" i="17"/>
  <c r="Q44" i="17"/>
  <c r="Q39" i="17"/>
  <c r="M39" i="17" s="1"/>
  <c r="Q70" i="10"/>
  <c r="P70" i="10"/>
  <c r="P64" i="10"/>
  <c r="Q64" i="10"/>
  <c r="R74" i="17"/>
  <c r="V74" i="17"/>
  <c r="R84" i="17"/>
  <c r="Q20" i="17"/>
  <c r="M20" i="17" s="1"/>
  <c r="R60" i="17"/>
  <c r="S18" i="17"/>
  <c r="U22" i="17"/>
  <c r="Q74" i="17"/>
  <c r="M74" i="17" s="1"/>
  <c r="Q38" i="17"/>
  <c r="M38" i="17" s="1"/>
  <c r="T38" i="17" s="1"/>
  <c r="O4" i="10"/>
  <c r="P5" i="10"/>
  <c r="V67" i="17"/>
  <c r="R26" i="17"/>
  <c r="Q60" i="17"/>
  <c r="M60" i="17" s="1"/>
  <c r="V38" i="17"/>
  <c r="U74" i="17"/>
  <c r="T11" i="17"/>
  <c r="P96" i="10"/>
  <c r="P69" i="10"/>
  <c r="Q97" i="10"/>
  <c r="M12" i="17"/>
  <c r="T12" i="17" s="1"/>
  <c r="S15" i="17"/>
  <c r="T15" i="17" s="1"/>
  <c r="M35" i="17"/>
  <c r="T35" i="17" s="1"/>
  <c r="S38" i="17"/>
  <c r="M48" i="17"/>
  <c r="T48" i="17" s="1"/>
  <c r="R62" i="17"/>
  <c r="U62" i="17"/>
  <c r="R64" i="17"/>
  <c r="Q64" i="17"/>
  <c r="M64" i="17" s="1"/>
  <c r="S64" i="17"/>
  <c r="M75" i="17"/>
  <c r="T75" i="17" s="1"/>
  <c r="M79" i="17"/>
  <c r="R90" i="17"/>
  <c r="S90" i="17"/>
  <c r="U90" i="17"/>
  <c r="Q86" i="10"/>
  <c r="P86" i="10"/>
  <c r="M79" i="10"/>
  <c r="P74" i="10"/>
  <c r="Q74" i="10"/>
  <c r="M72" i="10"/>
  <c r="M28" i="10"/>
  <c r="M16" i="10"/>
  <c r="U24" i="17"/>
  <c r="V5" i="17"/>
  <c r="U67" i="17"/>
  <c r="Q92" i="17"/>
  <c r="M92" i="17" s="1"/>
  <c r="U92" i="17"/>
  <c r="R36" i="17"/>
  <c r="R76" i="17"/>
  <c r="T23" i="17"/>
  <c r="R92" i="17"/>
  <c r="T40" i="17"/>
  <c r="U98" i="17"/>
  <c r="M9" i="17"/>
  <c r="Q26" i="17"/>
  <c r="M26" i="17" s="1"/>
  <c r="T34" i="17"/>
  <c r="M44" i="17"/>
  <c r="T44" i="17" s="1"/>
  <c r="R58" i="17"/>
  <c r="S58" i="17"/>
  <c r="V58" i="17"/>
  <c r="M87" i="17"/>
  <c r="T87" i="17" s="1"/>
  <c r="U79" i="17"/>
  <c r="S79" i="17"/>
  <c r="M29" i="10"/>
  <c r="P17" i="10"/>
  <c r="Q17" i="10"/>
  <c r="R5" i="17"/>
  <c r="T5" i="17" s="1"/>
  <c r="V24" i="17"/>
  <c r="S16" i="17"/>
  <c r="V16" i="17"/>
  <c r="U5" i="17"/>
  <c r="U18" i="17"/>
  <c r="Q67" i="17"/>
  <c r="M67" i="17" s="1"/>
  <c r="R98" i="17"/>
  <c r="T98" i="17" s="1"/>
  <c r="P68" i="10"/>
  <c r="R22" i="17"/>
  <c r="Q22" i="17"/>
  <c r="M22" i="17" s="1"/>
  <c r="V32" i="17"/>
  <c r="S32" i="17"/>
  <c r="T32" i="17" s="1"/>
  <c r="M76" i="17"/>
  <c r="M83" i="17"/>
  <c r="T83" i="17" s="1"/>
  <c r="V88" i="17"/>
  <c r="S88" i="17"/>
  <c r="T88" i="17" s="1"/>
  <c r="V78" i="17"/>
  <c r="Q78" i="17"/>
  <c r="M78" i="17" s="1"/>
  <c r="S78" i="17"/>
  <c r="U78" i="17"/>
  <c r="P66" i="10"/>
  <c r="Q66" i="10"/>
  <c r="M30" i="10"/>
  <c r="M17" i="10"/>
  <c r="P23" i="10"/>
  <c r="Q21" i="17"/>
  <c r="M21" i="17" s="1"/>
  <c r="T21" i="17" s="1"/>
  <c r="S47" i="17"/>
  <c r="T47" i="17" s="1"/>
  <c r="P46" i="10"/>
  <c r="V14" i="17"/>
  <c r="U14" i="17"/>
  <c r="S14" i="17"/>
  <c r="T18" i="17" l="1"/>
  <c r="T60" i="17"/>
  <c r="T78" i="17"/>
  <c r="T6" i="17"/>
  <c r="T26" i="17"/>
  <c r="T76" i="17"/>
  <c r="T36" i="17"/>
  <c r="T20" i="17"/>
  <c r="T95" i="17"/>
  <c r="T28" i="17"/>
  <c r="T84" i="17"/>
  <c r="T62" i="17"/>
  <c r="T79" i="17"/>
  <c r="T16" i="17"/>
  <c r="T14" i="17"/>
  <c r="T56" i="17"/>
  <c r="T58" i="17"/>
  <c r="T92" i="17"/>
  <c r="T74" i="17"/>
  <c r="T22" i="17"/>
  <c r="T64" i="17"/>
  <c r="T90" i="17"/>
  <c r="T9" i="17"/>
  <c r="T67" i="17"/>
  <c r="V3" i="17"/>
  <c r="F24" i="18"/>
  <c r="F26" i="18" s="1"/>
  <c r="T39" i="17"/>
</calcChain>
</file>

<file path=xl/comments1.xml><?xml version="1.0" encoding="utf-8"?>
<comments xmlns="http://schemas.openxmlformats.org/spreadsheetml/2006/main">
  <authors>
    <author>Kjell Granerød</author>
  </authors>
  <commentList>
    <comment ref="I3" authorId="0" shapeId="0">
      <text>
        <r>
          <rPr>
            <b/>
            <sz val="8"/>
            <color indexed="81"/>
            <rFont val="Tahoma"/>
            <family val="2"/>
          </rPr>
          <t xml:space="preserve">Kompensasjon beregnes kun ift. etableringspris. 
</t>
        </r>
        <r>
          <rPr>
            <sz val="8"/>
            <color indexed="81"/>
            <rFont val="Tahoma"/>
            <family val="2"/>
          </rPr>
          <t>(det beregnes ingen kompensasjon for entreprisetillegg som følge av graving, trekking, utstyr, etc)</t>
        </r>
      </text>
    </comment>
  </commentList>
</comments>
</file>

<file path=xl/sharedStrings.xml><?xml version="1.0" encoding="utf-8"?>
<sst xmlns="http://schemas.openxmlformats.org/spreadsheetml/2006/main" count="165" uniqueCount="67">
  <si>
    <t>dato_tall8</t>
  </si>
  <si>
    <t>dato_dato</t>
  </si>
  <si>
    <t>virkedager</t>
  </si>
  <si>
    <t>Sambandsnr/ Abonnementsnr</t>
  </si>
  <si>
    <t>Sambands- hastighet</t>
  </si>
  <si>
    <t>Bestillt dato</t>
  </si>
  <si>
    <t>Ønsket dato</t>
  </si>
  <si>
    <t>Avtalt Dato</t>
  </si>
  <si>
    <t>Effektuert dato</t>
  </si>
  <si>
    <t>Mbit/s</t>
  </si>
  <si>
    <t>x</t>
  </si>
  <si>
    <t>Virkedager</t>
  </si>
  <si>
    <t>Tabell: DAG</t>
  </si>
  <si>
    <t>Database: IDUN01</t>
  </si>
  <si>
    <t>Server: IDUN</t>
  </si>
  <si>
    <t>Referanselitteratur</t>
  </si>
  <si>
    <t>Benevning</t>
  </si>
  <si>
    <t>Presisjon:
Antall VKD fra avtalt til effektuert dato</t>
  </si>
  <si>
    <t>Andel av etableringsavgift som kompenseres</t>
  </si>
  <si>
    <t>VKD fra best.bekr.
til effektuert 
(Kunde)</t>
  </si>
  <si>
    <t>VKD fra best.bekr.
til ønsket 
(Kunde)</t>
  </si>
  <si>
    <t>Er ønsket dato utover SLA frist?</t>
  </si>
  <si>
    <t>Leveringstid: 
SLA frist [VKD fra bestillingsbekreftelse til eff.dato]</t>
  </si>
  <si>
    <t>Leveringstid: 
Antall VKD over SLA frist</t>
  </si>
  <si>
    <t>Etableringspris</t>
  </si>
  <si>
    <t>Merknader KUNDE</t>
  </si>
  <si>
    <t>Merknader TELENOR</t>
  </si>
  <si>
    <t>Telenor: Sett X for 
Fiber-utbygging 
(Var opprinnelig 
Sone 2-4)</t>
  </si>
  <si>
    <t>Rettet</t>
  </si>
  <si>
    <t>Månedsleie</t>
  </si>
  <si>
    <t>Sambandsnummer/
Abonnementsnummer</t>
  </si>
  <si>
    <t>Feilmeldt</t>
  </si>
  <si>
    <t>Feilmeldt 
klokkeslett
[tt:mm]</t>
  </si>
  <si>
    <t>Feilmeldt 
dato
[dd.mm.åååå]</t>
  </si>
  <si>
    <t>Rettet 
dato
[dd.mm.åååå]</t>
  </si>
  <si>
    <t>Rettet 
klokkeslett
[tt:mm]</t>
  </si>
  <si>
    <t>Totaltid
[Døgn]</t>
  </si>
  <si>
    <t>Merknader
(Telenor)</t>
  </si>
  <si>
    <t>Sum av gyldige overskridelser [VKD]</t>
  </si>
  <si>
    <t>Total rettetid
[Hele dager]</t>
  </si>
  <si>
    <t>Total rettetid
[Hele timer]</t>
  </si>
  <si>
    <t>Andel av månedsleie som kompenseres</t>
  </si>
  <si>
    <t>Kompensasjon
IKKE FIBER</t>
  </si>
  <si>
    <t>Kompensasjon
FIBER</t>
  </si>
  <si>
    <t>Telenor Norge AS</t>
  </si>
  <si>
    <t xml:space="preserve">Kunde / Operatør: </t>
  </si>
  <si>
    <t xml:space="preserve">Gjeldende måned: </t>
  </si>
  <si>
    <t xml:space="preserve">Totalt krav </t>
  </si>
  <si>
    <t>Mangler manuelle data</t>
  </si>
  <si>
    <t>Tilgjengelighet</t>
  </si>
  <si>
    <t>Sum</t>
  </si>
  <si>
    <t>Leveringstid og leveringspresisjon</t>
  </si>
  <si>
    <t>Kolonner markert med denne blåfargen skal ikke fylles ut:</t>
  </si>
  <si>
    <t>(Måned-år)</t>
  </si>
  <si>
    <t>http://www.telenorwholesale.no/wp-content/uploads/2014/10/Kapasitet-SLA-011114.pdf</t>
  </si>
  <si>
    <t xml:space="preserve">Kompensasjonskrav ihht SLA avtale (gyldig 01.03.2011) fylles ut på de påfølgende side(r) </t>
  </si>
  <si>
    <t>Total hastighet [kbit/s]</t>
  </si>
  <si>
    <t>Digitale samband, Multiaksess, Optisk Kapasitet, Mørk Fiber - Leveringstid og presisjon</t>
  </si>
  <si>
    <t>Kompensasjonsmal for Digitale Samband, Digital Multiaksess, Optisk Kapasitet og Mørk Fiber</t>
  </si>
  <si>
    <t>Digitale samband, Multiaksess, Optisk Kapasitet, Mørk Fiber - Tilgjengelighet</t>
  </si>
  <si>
    <t>Eksempel på utfylling av malen</t>
  </si>
  <si>
    <t>www.jara.no/produkter/kapasitet/digitale_leide_samband/digital_punkt_til_punkt/index.jsp</t>
  </si>
  <si>
    <t>Behold X hvis Mørk Fiber. Ellers fjernes X</t>
  </si>
  <si>
    <t>KMF eller DMF
nummer</t>
  </si>
  <si>
    <t>Mal utgave februar 2020</t>
  </si>
  <si>
    <t>10.02.2020: utvidet virkedager ut 2024</t>
  </si>
  <si>
    <t>Sist oppdatert dato: 07.02.2020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</si>
</sst>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dd/mm/yyyy;@"/>
    <numFmt numFmtId="168" formatCode="_ &quot;kr&quot;\ * #,##0_ ;_ &quot;kr&quot;\ * \-#,##0_ ;_ &quot;kr&quot;\ * &quot;-&quot;??_ ;_ @_ "/>
    <numFmt numFmtId="169" formatCode="dd/mm/yy\ h:mm;@"/>
    <numFmt numFmtId="170" formatCode="0.0"/>
    <numFmt numFmtId="171" formatCode="&quot;kr&quot;\ #,##0"/>
    <numFmt numFmtId="172" formatCode="hh:mm;@"/>
    <numFmt numFmtId="173" formatCode="[$-414]mmmm\ yyyy;@"/>
    <numFmt numFmtId="174" formatCode="dd/mm/yy"/>
    <numFmt numFmtId="175" formatCode="mmmm\ 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3" tint="0.7999816888943144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79998168889431442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3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3" tint="0.7999816888943144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3" tint="0.79998168889431442"/>
      </bottom>
      <diagonal/>
    </border>
    <border>
      <left style="thin">
        <color theme="0" tint="-0.14996795556505021"/>
      </left>
      <right/>
      <top/>
      <bottom style="thin">
        <color theme="3" tint="0.7999816888943144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6795556505021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3" tint="0.7999816888943144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 tint="0.79998168889431442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3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3" tint="0.79998168889431442"/>
      </bottom>
      <diagonal/>
    </border>
    <border>
      <left/>
      <right style="medium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medium">
        <color indexed="64"/>
      </right>
      <top style="thin">
        <color theme="3" tint="0.7999816888943144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1">
    <xf numFmtId="0" fontId="0" fillId="0" borderId="0" xfId="0"/>
    <xf numFmtId="0" fontId="12" fillId="0" borderId="0" xfId="1" applyAlignment="1" applyProtection="1"/>
    <xf numFmtId="0" fontId="13" fillId="0" borderId="0" xfId="0" applyFont="1"/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167" fontId="16" fillId="0" borderId="0" xfId="0" applyNumberFormat="1" applyFont="1" applyProtection="1">
      <protection hidden="1"/>
    </xf>
    <xf numFmtId="165" fontId="16" fillId="0" borderId="0" xfId="7" applyFont="1" applyProtection="1">
      <protection hidden="1"/>
    </xf>
    <xf numFmtId="0" fontId="18" fillId="0" borderId="0" xfId="0" applyFont="1" applyProtection="1">
      <protection hidden="1"/>
    </xf>
    <xf numFmtId="169" fontId="14" fillId="0" borderId="0" xfId="0" applyNumberFormat="1" applyFont="1" applyBorder="1" applyAlignment="1" applyProtection="1">
      <alignment wrapText="1"/>
      <protection hidden="1"/>
    </xf>
    <xf numFmtId="170" fontId="14" fillId="0" borderId="0" xfId="0" applyNumberFormat="1" applyFont="1" applyProtection="1">
      <protection hidden="1"/>
    </xf>
    <xf numFmtId="169" fontId="17" fillId="0" borderId="0" xfId="0" applyNumberFormat="1" applyFont="1" applyBorder="1" applyAlignment="1" applyProtection="1">
      <alignment wrapText="1"/>
      <protection hidden="1"/>
    </xf>
    <xf numFmtId="170" fontId="17" fillId="0" borderId="0" xfId="0" applyNumberFormat="1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horizontal="center"/>
      <protection hidden="1"/>
    </xf>
    <xf numFmtId="167" fontId="17" fillId="0" borderId="33" xfId="0" applyNumberFormat="1" applyFont="1" applyBorder="1" applyAlignment="1" applyProtection="1">
      <alignment wrapText="1"/>
      <protection hidden="1"/>
    </xf>
    <xf numFmtId="167" fontId="17" fillId="0" borderId="34" xfId="0" applyNumberFormat="1" applyFont="1" applyBorder="1" applyAlignment="1" applyProtection="1">
      <alignment wrapText="1"/>
      <protection hidden="1"/>
    </xf>
    <xf numFmtId="172" fontId="17" fillId="0" borderId="35" xfId="0" applyNumberFormat="1" applyFont="1" applyBorder="1" applyProtection="1">
      <protection hidden="1"/>
    </xf>
    <xf numFmtId="167" fontId="16" fillId="0" borderId="36" xfId="0" applyNumberFormat="1" applyFont="1" applyBorder="1" applyAlignment="1" applyProtection="1">
      <alignment wrapText="1"/>
      <protection locked="0"/>
    </xf>
    <xf numFmtId="172" fontId="16" fillId="0" borderId="37" xfId="0" applyNumberFormat="1" applyFont="1" applyBorder="1" applyProtection="1">
      <protection locked="0"/>
    </xf>
    <xf numFmtId="167" fontId="16" fillId="0" borderId="38" xfId="0" applyNumberFormat="1" applyFont="1" applyBorder="1" applyAlignment="1" applyProtection="1">
      <alignment wrapText="1"/>
      <protection locked="0"/>
    </xf>
    <xf numFmtId="172" fontId="16" fillId="0" borderId="39" xfId="0" applyNumberFormat="1" applyFont="1" applyBorder="1" applyProtection="1">
      <protection locked="0"/>
    </xf>
    <xf numFmtId="167" fontId="16" fillId="0" borderId="40" xfId="0" applyNumberFormat="1" applyFont="1" applyBorder="1" applyAlignment="1" applyProtection="1">
      <alignment wrapText="1"/>
      <protection locked="0"/>
    </xf>
    <xf numFmtId="172" fontId="16" fillId="0" borderId="41" xfId="0" applyNumberFormat="1" applyFont="1" applyBorder="1" applyProtection="1">
      <protection locked="0"/>
    </xf>
    <xf numFmtId="1" fontId="17" fillId="0" borderId="42" xfId="0" applyNumberFormat="1" applyFont="1" applyBorder="1" applyProtection="1">
      <protection hidden="1"/>
    </xf>
    <xf numFmtId="1" fontId="17" fillId="0" borderId="43" xfId="0" applyNumberFormat="1" applyFont="1" applyBorder="1" applyProtection="1">
      <protection hidden="1"/>
    </xf>
    <xf numFmtId="49" fontId="17" fillId="0" borderId="44" xfId="0" applyNumberFormat="1" applyFont="1" applyBorder="1" applyAlignment="1" applyProtection="1">
      <alignment horizontal="center"/>
      <protection hidden="1"/>
    </xf>
    <xf numFmtId="1" fontId="16" fillId="0" borderId="45" xfId="0" applyNumberFormat="1" applyFont="1" applyBorder="1" applyProtection="1">
      <protection locked="0"/>
    </xf>
    <xf numFmtId="1" fontId="16" fillId="0" borderId="46" xfId="0" applyNumberFormat="1" applyFont="1" applyBorder="1" applyProtection="1">
      <protection locked="0"/>
    </xf>
    <xf numFmtId="49" fontId="16" fillId="0" borderId="47" xfId="0" applyNumberFormat="1" applyFont="1" applyBorder="1" applyAlignment="1" applyProtection="1">
      <alignment horizontal="center"/>
      <protection locked="0"/>
    </xf>
    <xf numFmtId="1" fontId="16" fillId="0" borderId="48" xfId="0" applyNumberFormat="1" applyFont="1" applyBorder="1" applyProtection="1">
      <protection locked="0"/>
    </xf>
    <xf numFmtId="1" fontId="16" fillId="0" borderId="49" xfId="0" applyNumberFormat="1" applyFont="1" applyBorder="1" applyProtection="1">
      <protection locked="0"/>
    </xf>
    <xf numFmtId="49" fontId="16" fillId="0" borderId="50" xfId="0" applyNumberFormat="1" applyFont="1" applyBorder="1" applyAlignment="1" applyProtection="1">
      <alignment horizontal="center"/>
      <protection locked="0"/>
    </xf>
    <xf numFmtId="1" fontId="16" fillId="0" borderId="51" xfId="0" applyNumberFormat="1" applyFont="1" applyBorder="1" applyProtection="1">
      <protection locked="0"/>
    </xf>
    <xf numFmtId="1" fontId="16" fillId="0" borderId="52" xfId="0" applyNumberFormat="1" applyFont="1" applyBorder="1" applyProtection="1">
      <protection locked="0"/>
    </xf>
    <xf numFmtId="49" fontId="16" fillId="0" borderId="53" xfId="0" applyNumberFormat="1" applyFont="1" applyBorder="1" applyAlignment="1" applyProtection="1">
      <alignment horizontal="center"/>
      <protection locked="0"/>
    </xf>
    <xf numFmtId="167" fontId="17" fillId="0" borderId="54" xfId="0" applyNumberFormat="1" applyFont="1" applyBorder="1" applyAlignment="1" applyProtection="1">
      <alignment wrapText="1"/>
      <protection hidden="1"/>
    </xf>
    <xf numFmtId="167" fontId="17" fillId="0" borderId="55" xfId="0" applyNumberFormat="1" applyFont="1" applyBorder="1" applyAlignment="1" applyProtection="1">
      <alignment wrapText="1"/>
      <protection hidden="1"/>
    </xf>
    <xf numFmtId="0" fontId="17" fillId="0" borderId="1" xfId="0" applyFont="1" applyBorder="1" applyAlignment="1" applyProtection="1">
      <alignment wrapText="1"/>
      <protection hidden="1"/>
    </xf>
    <xf numFmtId="0" fontId="17" fillId="0" borderId="2" xfId="0" applyFont="1" applyBorder="1" applyAlignment="1" applyProtection="1">
      <alignment wrapText="1"/>
      <protection hidden="1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4" fillId="0" borderId="5" xfId="0" applyFont="1" applyFill="1" applyBorder="1"/>
    <xf numFmtId="0" fontId="7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4" fillId="2" borderId="0" xfId="0" applyFont="1" applyFill="1" applyBorder="1"/>
    <xf numFmtId="0" fontId="8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5" xfId="0" applyFont="1" applyFill="1" applyBorder="1"/>
    <xf numFmtId="0" fontId="7" fillId="0" borderId="4" xfId="0" applyFont="1" applyFill="1" applyBorder="1"/>
    <xf numFmtId="0" fontId="6" fillId="0" borderId="1" xfId="0" applyFont="1" applyFill="1" applyBorder="1"/>
    <xf numFmtId="164" fontId="6" fillId="0" borderId="2" xfId="0" applyNumberFormat="1" applyFont="1" applyFill="1" applyBorder="1"/>
    <xf numFmtId="49" fontId="6" fillId="0" borderId="7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4" fillId="0" borderId="4" xfId="0" applyFont="1" applyFill="1" applyBorder="1"/>
    <xf numFmtId="168" fontId="10" fillId="0" borderId="8" xfId="7" applyNumberFormat="1" applyFont="1" applyFill="1" applyBorder="1"/>
    <xf numFmtId="1" fontId="10" fillId="0" borderId="9" xfId="0" applyNumberFormat="1" applyFont="1" applyFill="1" applyBorder="1" applyAlignment="1">
      <alignment horizontal="right"/>
    </xf>
    <xf numFmtId="168" fontId="10" fillId="0" borderId="10" xfId="7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left"/>
    </xf>
    <xf numFmtId="168" fontId="6" fillId="0" borderId="11" xfId="0" applyNumberFormat="1" applyFont="1" applyFill="1" applyBorder="1" applyAlignment="1">
      <alignment horizontal="left"/>
    </xf>
    <xf numFmtId="175" fontId="6" fillId="0" borderId="12" xfId="2" applyNumberFormat="1" applyFont="1" applyFill="1" applyBorder="1"/>
    <xf numFmtId="168" fontId="6" fillId="0" borderId="13" xfId="7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4" applyFont="1" applyFill="1" applyBorder="1"/>
    <xf numFmtId="0" fontId="1" fillId="0" borderId="0" xfId="4"/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/>
    <xf numFmtId="0" fontId="17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Protection="1">
      <protection hidden="1"/>
    </xf>
    <xf numFmtId="0" fontId="17" fillId="2" borderId="15" xfId="0" applyFont="1" applyFill="1" applyBorder="1" applyProtection="1">
      <protection hidden="1"/>
    </xf>
    <xf numFmtId="0" fontId="17" fillId="2" borderId="16" xfId="0" applyFont="1" applyFill="1" applyBorder="1" applyProtection="1">
      <protection hidden="1"/>
    </xf>
    <xf numFmtId="0" fontId="17" fillId="2" borderId="17" xfId="0" applyFont="1" applyFill="1" applyBorder="1" applyProtection="1">
      <protection hidden="1"/>
    </xf>
    <xf numFmtId="9" fontId="19" fillId="2" borderId="0" xfId="5" applyFont="1" applyFill="1" applyProtection="1">
      <protection hidden="1"/>
    </xf>
    <xf numFmtId="3" fontId="19" fillId="2" borderId="0" xfId="0" applyNumberFormat="1" applyFont="1" applyFill="1" applyProtection="1"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14" fillId="2" borderId="15" xfId="0" applyFont="1" applyFill="1" applyBorder="1" applyProtection="1">
      <protection hidden="1"/>
    </xf>
    <xf numFmtId="0" fontId="14" fillId="2" borderId="16" xfId="0" applyFont="1" applyFill="1" applyBorder="1" applyProtection="1">
      <protection hidden="1"/>
    </xf>
    <xf numFmtId="0" fontId="14" fillId="2" borderId="17" xfId="0" applyFont="1" applyFill="1" applyBorder="1" applyProtection="1">
      <protection hidden="1"/>
    </xf>
    <xf numFmtId="9" fontId="15" fillId="2" borderId="0" xfId="5" applyFont="1" applyFill="1" applyProtection="1">
      <protection hidden="1"/>
    </xf>
    <xf numFmtId="3" fontId="15" fillId="2" borderId="0" xfId="0" applyNumberFormat="1" applyFont="1" applyFill="1" applyProtection="1">
      <protection hidden="1"/>
    </xf>
    <xf numFmtId="0" fontId="14" fillId="2" borderId="0" xfId="0" applyFont="1" applyFill="1" applyProtection="1">
      <protection locked="0"/>
    </xf>
    <xf numFmtId="0" fontId="14" fillId="2" borderId="18" xfId="0" applyFont="1" applyFill="1" applyBorder="1" applyProtection="1">
      <protection hidden="1"/>
    </xf>
    <xf numFmtId="0" fontId="14" fillId="2" borderId="19" xfId="0" applyFont="1" applyFill="1" applyBorder="1" applyProtection="1">
      <protection hidden="1"/>
    </xf>
    <xf numFmtId="0" fontId="14" fillId="2" borderId="20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16" fillId="0" borderId="56" xfId="0" applyFont="1" applyBorder="1" applyProtection="1">
      <protection locked="0"/>
    </xf>
    <xf numFmtId="167" fontId="16" fillId="0" borderId="57" xfId="0" applyNumberFormat="1" applyFont="1" applyBorder="1" applyProtection="1">
      <protection locked="0"/>
    </xf>
    <xf numFmtId="167" fontId="16" fillId="0" borderId="58" xfId="0" applyNumberFormat="1" applyFont="1" applyBorder="1" applyProtection="1">
      <protection locked="0"/>
    </xf>
    <xf numFmtId="167" fontId="16" fillId="0" borderId="59" xfId="0" applyNumberFormat="1" applyFont="1" applyBorder="1" applyProtection="1">
      <protection locked="0"/>
    </xf>
    <xf numFmtId="167" fontId="16" fillId="0" borderId="60" xfId="0" applyNumberFormat="1" applyFont="1" applyBorder="1" applyProtection="1">
      <protection locked="0"/>
    </xf>
    <xf numFmtId="167" fontId="16" fillId="0" borderId="56" xfId="0" applyNumberFormat="1" applyFont="1" applyBorder="1" applyProtection="1">
      <protection locked="0"/>
    </xf>
    <xf numFmtId="167" fontId="16" fillId="0" borderId="61" xfId="0" applyNumberFormat="1" applyFont="1" applyBorder="1" applyProtection="1">
      <protection locked="0"/>
    </xf>
    <xf numFmtId="0" fontId="16" fillId="0" borderId="62" xfId="0" applyFont="1" applyBorder="1" applyProtection="1">
      <protection locked="0"/>
    </xf>
    <xf numFmtId="167" fontId="16" fillId="0" borderId="63" xfId="0" applyNumberFormat="1" applyFont="1" applyBorder="1" applyProtection="1">
      <protection locked="0"/>
    </xf>
    <xf numFmtId="167" fontId="16" fillId="0" borderId="62" xfId="0" applyNumberFormat="1" applyFont="1" applyBorder="1" applyProtection="1">
      <protection locked="0"/>
    </xf>
    <xf numFmtId="167" fontId="16" fillId="0" borderId="64" xfId="0" applyNumberFormat="1" applyFont="1" applyBorder="1" applyProtection="1">
      <protection locked="0"/>
    </xf>
    <xf numFmtId="0" fontId="20" fillId="0" borderId="12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wrapText="1"/>
      <protection hidden="1"/>
    </xf>
    <xf numFmtId="0" fontId="20" fillId="0" borderId="2" xfId="0" applyFont="1" applyBorder="1" applyAlignment="1" applyProtection="1">
      <alignment wrapText="1"/>
      <protection hidden="1"/>
    </xf>
    <xf numFmtId="167" fontId="20" fillId="0" borderId="21" xfId="0" applyNumberFormat="1" applyFont="1" applyBorder="1" applyAlignment="1" applyProtection="1">
      <alignment wrapText="1"/>
      <protection hidden="1"/>
    </xf>
    <xf numFmtId="167" fontId="20" fillId="0" borderId="22" xfId="0" applyNumberFormat="1" applyFont="1" applyBorder="1" applyAlignment="1" applyProtection="1">
      <alignment wrapText="1"/>
      <protection hidden="1"/>
    </xf>
    <xf numFmtId="167" fontId="20" fillId="0" borderId="23" xfId="0" applyNumberFormat="1" applyFont="1" applyBorder="1" applyAlignment="1" applyProtection="1">
      <alignment wrapText="1"/>
      <protection hidden="1"/>
    </xf>
    <xf numFmtId="165" fontId="20" fillId="0" borderId="22" xfId="7" applyFont="1" applyBorder="1" applyAlignment="1" applyProtection="1">
      <alignment wrapText="1"/>
      <protection hidden="1"/>
    </xf>
    <xf numFmtId="0" fontId="20" fillId="0" borderId="23" xfId="0" applyFont="1" applyBorder="1" applyAlignment="1" applyProtection="1">
      <alignment wrapText="1"/>
      <protection hidden="1"/>
    </xf>
    <xf numFmtId="0" fontId="21" fillId="0" borderId="21" xfId="0" applyFont="1" applyBorder="1" applyAlignment="1" applyProtection="1">
      <alignment wrapText="1"/>
      <protection hidden="1"/>
    </xf>
    <xf numFmtId="0" fontId="20" fillId="0" borderId="22" xfId="0" applyFont="1" applyBorder="1" applyAlignment="1" applyProtection="1">
      <alignment wrapText="1"/>
      <protection hidden="1"/>
    </xf>
    <xf numFmtId="0" fontId="20" fillId="0" borderId="24" xfId="0" applyFont="1" applyBorder="1" applyAlignment="1" applyProtection="1">
      <alignment wrapText="1"/>
      <protection hidden="1"/>
    </xf>
    <xf numFmtId="0" fontId="20" fillId="0" borderId="25" xfId="0" applyFont="1" applyBorder="1" applyAlignment="1" applyProtection="1">
      <alignment wrapText="1"/>
      <protection hidden="1"/>
    </xf>
    <xf numFmtId="0" fontId="20" fillId="0" borderId="26" xfId="0" applyFont="1" applyBorder="1" applyAlignment="1" applyProtection="1">
      <alignment wrapText="1"/>
      <protection hidden="1"/>
    </xf>
    <xf numFmtId="0" fontId="22" fillId="0" borderId="22" xfId="0" applyFont="1" applyBorder="1" applyAlignment="1" applyProtection="1">
      <alignment horizontal="right" wrapText="1"/>
      <protection hidden="1"/>
    </xf>
    <xf numFmtId="0" fontId="20" fillId="0" borderId="0" xfId="0" applyFont="1" applyAlignment="1" applyProtection="1">
      <alignment wrapText="1"/>
      <protection hidden="1"/>
    </xf>
    <xf numFmtId="0" fontId="16" fillId="0" borderId="65" xfId="0" applyFont="1" applyBorder="1" applyProtection="1">
      <protection locked="0"/>
    </xf>
    <xf numFmtId="167" fontId="16" fillId="0" borderId="65" xfId="0" applyNumberFormat="1" applyFont="1" applyBorder="1" applyProtection="1">
      <protection locked="0"/>
    </xf>
    <xf numFmtId="167" fontId="16" fillId="0" borderId="66" xfId="0" applyNumberFormat="1" applyFont="1" applyBorder="1" applyProtection="1">
      <protection locked="0"/>
    </xf>
    <xf numFmtId="9" fontId="17" fillId="2" borderId="0" xfId="0" applyNumberFormat="1" applyFont="1" applyFill="1" applyProtection="1">
      <protection hidden="1"/>
    </xf>
    <xf numFmtId="9" fontId="19" fillId="2" borderId="0" xfId="0" applyNumberFormat="1" applyFont="1" applyFill="1" applyProtection="1">
      <protection hidden="1"/>
    </xf>
    <xf numFmtId="171" fontId="19" fillId="2" borderId="0" xfId="0" applyNumberFormat="1" applyFont="1" applyFill="1" applyProtection="1">
      <protection hidden="1"/>
    </xf>
    <xf numFmtId="9" fontId="14" fillId="2" borderId="0" xfId="0" applyNumberFormat="1" applyFont="1" applyFill="1" applyProtection="1">
      <protection hidden="1"/>
    </xf>
    <xf numFmtId="9" fontId="15" fillId="2" borderId="0" xfId="0" applyNumberFormat="1" applyFont="1" applyFill="1" applyProtection="1">
      <protection hidden="1"/>
    </xf>
    <xf numFmtId="171" fontId="15" fillId="2" borderId="0" xfId="0" applyNumberFormat="1" applyFont="1" applyFill="1" applyProtection="1">
      <protection hidden="1"/>
    </xf>
    <xf numFmtId="0" fontId="20" fillId="0" borderId="21" xfId="0" applyFont="1" applyBorder="1" applyAlignment="1" applyProtection="1">
      <alignment wrapText="1"/>
      <protection hidden="1"/>
    </xf>
    <xf numFmtId="0" fontId="22" fillId="0" borderId="22" xfId="0" applyFont="1" applyBorder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2" fillId="0" borderId="4" xfId="1" applyFill="1" applyBorder="1" applyAlignment="1" applyProtection="1">
      <alignment horizontal="left"/>
    </xf>
    <xf numFmtId="0" fontId="21" fillId="0" borderId="22" xfId="0" applyFont="1" applyBorder="1" applyAlignment="1" applyProtection="1">
      <alignment wrapText="1"/>
      <protection hidden="1"/>
    </xf>
    <xf numFmtId="167" fontId="0" fillId="0" borderId="0" xfId="0" applyNumberFormat="1"/>
    <xf numFmtId="0" fontId="23" fillId="0" borderId="0" xfId="0" applyFont="1"/>
    <xf numFmtId="167" fontId="17" fillId="0" borderId="27" xfId="0" applyNumberFormat="1" applyFont="1" applyFill="1" applyBorder="1" applyAlignment="1" applyProtection="1">
      <alignment wrapText="1"/>
      <protection hidden="1"/>
    </xf>
    <xf numFmtId="0" fontId="17" fillId="0" borderId="3" xfId="0" applyFont="1" applyBorder="1" applyProtection="1">
      <protection hidden="1"/>
    </xf>
    <xf numFmtId="0" fontId="16" fillId="0" borderId="67" xfId="0" applyFont="1" applyBorder="1" applyProtection="1">
      <protection locked="0"/>
    </xf>
    <xf numFmtId="0" fontId="16" fillId="0" borderId="68" xfId="0" applyFont="1" applyBorder="1" applyProtection="1">
      <protection locked="0"/>
    </xf>
    <xf numFmtId="0" fontId="16" fillId="0" borderId="69" xfId="0" applyFont="1" applyBorder="1" applyProtection="1">
      <protection locked="0"/>
    </xf>
    <xf numFmtId="171" fontId="17" fillId="0" borderId="28" xfId="0" applyNumberFormat="1" applyFont="1" applyBorder="1" applyProtection="1">
      <protection hidden="1"/>
    </xf>
    <xf numFmtId="171" fontId="16" fillId="0" borderId="70" xfId="0" applyNumberFormat="1" applyFont="1" applyBorder="1" applyProtection="1">
      <protection locked="0"/>
    </xf>
    <xf numFmtId="171" fontId="16" fillId="0" borderId="71" xfId="0" applyNumberFormat="1" applyFont="1" applyBorder="1" applyProtection="1">
      <protection locked="0"/>
    </xf>
    <xf numFmtId="171" fontId="16" fillId="0" borderId="72" xfId="0" applyNumberFormat="1" applyFont="1" applyBorder="1" applyProtection="1">
      <protection locked="0"/>
    </xf>
    <xf numFmtId="0" fontId="16" fillId="0" borderId="68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vertical="center" wrapText="1"/>
      <protection hidden="1"/>
    </xf>
    <xf numFmtId="0" fontId="20" fillId="0" borderId="22" xfId="0" applyFont="1" applyBorder="1" applyAlignment="1" applyProtection="1">
      <alignment vertical="center" wrapText="1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20" fillId="0" borderId="24" xfId="0" applyFont="1" applyBorder="1" applyAlignment="1" applyProtection="1">
      <alignment vertical="center" wrapText="1"/>
      <protection hidden="1"/>
    </xf>
    <xf numFmtId="0" fontId="20" fillId="0" borderId="25" xfId="0" applyFont="1" applyBorder="1" applyAlignment="1" applyProtection="1">
      <alignment vertical="center" wrapText="1"/>
      <protection hidden="1"/>
    </xf>
    <xf numFmtId="0" fontId="20" fillId="0" borderId="26" xfId="0" applyFont="1" applyBorder="1" applyAlignment="1" applyProtection="1">
      <alignment vertical="center"/>
      <protection hidden="1"/>
    </xf>
    <xf numFmtId="0" fontId="20" fillId="0" borderId="23" xfId="0" applyFont="1" applyBorder="1" applyAlignment="1" applyProtection="1">
      <alignment horizontal="center" vertical="center" wrapText="1"/>
      <protection hidden="1"/>
    </xf>
    <xf numFmtId="167" fontId="16" fillId="0" borderId="73" xfId="0" applyNumberFormat="1" applyFont="1" applyFill="1" applyBorder="1" applyProtection="1">
      <protection locked="0" hidden="1"/>
    </xf>
    <xf numFmtId="167" fontId="16" fillId="0" borderId="74" xfId="0" applyNumberFormat="1" applyFont="1" applyFill="1" applyBorder="1" applyProtection="1">
      <protection locked="0" hidden="1"/>
    </xf>
    <xf numFmtId="165" fontId="17" fillId="0" borderId="2" xfId="7" applyFont="1" applyBorder="1" applyProtection="1">
      <protection hidden="1"/>
    </xf>
    <xf numFmtId="165" fontId="16" fillId="0" borderId="75" xfId="7" applyFont="1" applyBorder="1" applyProtection="1">
      <protection locked="0"/>
    </xf>
    <xf numFmtId="165" fontId="16" fillId="0" borderId="76" xfId="7" applyFont="1" applyBorder="1" applyProtection="1">
      <protection locked="0"/>
    </xf>
    <xf numFmtId="165" fontId="16" fillId="0" borderId="77" xfId="7" applyFont="1" applyBorder="1" applyProtection="1">
      <protection locked="0"/>
    </xf>
    <xf numFmtId="0" fontId="20" fillId="0" borderId="29" xfId="0" applyFont="1" applyBorder="1" applyAlignment="1" applyProtection="1">
      <alignment wrapText="1"/>
      <protection hidden="1"/>
    </xf>
    <xf numFmtId="0" fontId="17" fillId="0" borderId="30" xfId="0" applyFont="1" applyBorder="1" applyAlignment="1" applyProtection="1">
      <alignment wrapText="1"/>
      <protection hidden="1"/>
    </xf>
    <xf numFmtId="0" fontId="16" fillId="0" borderId="78" xfId="0" applyFont="1" applyBorder="1" applyProtection="1">
      <protection locked="0"/>
    </xf>
    <xf numFmtId="0" fontId="16" fillId="0" borderId="79" xfId="0" applyFont="1" applyBorder="1" applyProtection="1">
      <protection locked="0"/>
    </xf>
    <xf numFmtId="0" fontId="16" fillId="0" borderId="8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173" fontId="6" fillId="0" borderId="32" xfId="0" applyNumberFormat="1" applyFont="1" applyFill="1" applyBorder="1" applyAlignment="1" applyProtection="1">
      <alignment horizontal="center"/>
      <protection locked="0"/>
    </xf>
    <xf numFmtId="173" fontId="6" fillId="0" borderId="31" xfId="0" applyNumberFormat="1" applyFont="1" applyFill="1" applyBorder="1" applyAlignment="1" applyProtection="1">
      <alignment horizontal="center"/>
      <protection locked="0"/>
    </xf>
    <xf numFmtId="0" fontId="0" fillId="3" borderId="81" xfId="0" applyFont="1" applyFill="1" applyBorder="1"/>
    <xf numFmtId="22" fontId="0" fillId="3" borderId="82" xfId="0" applyNumberFormat="1" applyFont="1" applyFill="1" applyBorder="1"/>
    <xf numFmtId="0" fontId="0" fillId="0" borderId="81" xfId="0" applyFont="1" applyBorder="1"/>
    <xf numFmtId="22" fontId="0" fillId="0" borderId="82" xfId="0" applyNumberFormat="1" applyFont="1" applyBorder="1"/>
    <xf numFmtId="0" fontId="0" fillId="3" borderId="83" xfId="0" applyFont="1" applyFill="1" applyBorder="1"/>
    <xf numFmtId="0" fontId="0" fillId="0" borderId="83" xfId="0" applyFont="1" applyBorder="1"/>
  </cellXfs>
  <cellStyles count="9">
    <cellStyle name="Hyperkobling" xfId="1" builtinId="8"/>
    <cellStyle name="Komma" xfId="2" builtinId="3"/>
    <cellStyle name="Normal" xfId="0" builtinId="0"/>
    <cellStyle name="Normal 2" xfId="3"/>
    <cellStyle name="Normal 3" xfId="4"/>
    <cellStyle name="Prosent" xfId="5" builtinId="5"/>
    <cellStyle name="Tusenskille 2" xfId="6"/>
    <cellStyle name="Valuta" xfId="7" builtinId="4"/>
    <cellStyle name="Valuta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7</xdr:row>
      <xdr:rowOff>47625</xdr:rowOff>
    </xdr:from>
    <xdr:to>
      <xdr:col>6</xdr:col>
      <xdr:colOff>361950</xdr:colOff>
      <xdr:row>15</xdr:row>
      <xdr:rowOff>114300</xdr:rowOff>
    </xdr:to>
    <xdr:sp macro="" textlink="">
      <xdr:nvSpPr>
        <xdr:cNvPr id="3" name="TekstSylinder 2"/>
        <xdr:cNvSpPr txBox="1"/>
      </xdr:nvSpPr>
      <xdr:spPr>
        <a:xfrm>
          <a:off x="2943225" y="1381125"/>
          <a:ext cx="1962150" cy="159067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/>
            <a:t>Benyttet SQL</a:t>
          </a:r>
          <a:r>
            <a:rPr lang="nb-NO" sz="1100" baseline="0"/>
            <a:t> fra IDUN01:</a:t>
          </a:r>
        </a:p>
        <a:p>
          <a:endParaRPr lang="nb-NO" sz="1100" baseline="0"/>
        </a:p>
        <a:p>
          <a:r>
            <a:rPr lang="nb-NO" sz="1100"/>
            <a:t>SELECT dag.dato_tall8, dag.dato_dato, dag.virkedager</a:t>
          </a:r>
        </a:p>
        <a:p>
          <a:r>
            <a:rPr lang="nb-NO" sz="1100"/>
            <a:t>FROM IDUN01.dbo.dag dag</a:t>
          </a:r>
        </a:p>
        <a:p>
          <a:r>
            <a:rPr lang="nb-NO" sz="1100"/>
            <a:t>WHERE (dag.dato_tall8&gt;=20161001 And dag.dato_tall8&lt;20200101)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lenorwholesale.no/wp-content/uploads/2014/10/Kapasitet-SLA-01111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elenorwholesale.no/wp-content/uploads/2014/10/Kapasitet-SLA-01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C9:G34"/>
  <sheetViews>
    <sheetView showGridLines="0" tabSelected="1" workbookViewId="0">
      <selection activeCell="E36" sqref="E36"/>
    </sheetView>
  </sheetViews>
  <sheetFormatPr baseColWidth="10" defaultRowHeight="12.75" x14ac:dyDescent="0.2"/>
  <cols>
    <col min="1" max="2" width="11.42578125" style="43"/>
    <col min="3" max="3" width="25.28515625" style="43" customWidth="1"/>
    <col min="4" max="4" width="37.85546875" style="43" customWidth="1"/>
    <col min="5" max="5" width="11.42578125" style="43"/>
    <col min="6" max="6" width="25" style="43" customWidth="1"/>
    <col min="7" max="7" width="26.42578125" style="43" customWidth="1"/>
    <col min="8" max="16384" width="11.42578125" style="43"/>
  </cols>
  <sheetData>
    <row r="9" spans="3:7" ht="13.5" thickBot="1" x14ac:dyDescent="0.25"/>
    <row r="10" spans="3:7" ht="19.5" x14ac:dyDescent="0.25">
      <c r="C10" s="44" t="s">
        <v>44</v>
      </c>
      <c r="D10" s="45"/>
      <c r="E10" s="45"/>
      <c r="F10" s="45"/>
      <c r="G10" s="46"/>
    </row>
    <row r="11" spans="3:7" ht="15" x14ac:dyDescent="0.2">
      <c r="C11" s="47" t="s">
        <v>58</v>
      </c>
      <c r="G11" s="48"/>
    </row>
    <row r="12" spans="3:7" ht="15" x14ac:dyDescent="0.25">
      <c r="C12" s="139" t="s">
        <v>54</v>
      </c>
      <c r="G12" s="48"/>
    </row>
    <row r="13" spans="3:7" ht="15" x14ac:dyDescent="0.2">
      <c r="C13" s="49" t="s">
        <v>55</v>
      </c>
      <c r="G13" s="48"/>
    </row>
    <row r="14" spans="3:7" ht="14.25" x14ac:dyDescent="0.2">
      <c r="C14" s="50"/>
      <c r="G14" s="48"/>
    </row>
    <row r="15" spans="3:7" ht="14.25" x14ac:dyDescent="0.2">
      <c r="C15" s="50" t="s">
        <v>52</v>
      </c>
      <c r="F15" s="51"/>
      <c r="G15" s="48"/>
    </row>
    <row r="16" spans="3:7" ht="14.25" x14ac:dyDescent="0.2">
      <c r="C16" s="50"/>
      <c r="G16" s="48"/>
    </row>
    <row r="17" spans="3:7" ht="14.25" customHeight="1" x14ac:dyDescent="0.2">
      <c r="C17" s="50"/>
      <c r="D17" s="171"/>
      <c r="E17" s="171"/>
      <c r="G17" s="48"/>
    </row>
    <row r="18" spans="3:7" ht="14.25" customHeight="1" x14ac:dyDescent="0.2">
      <c r="C18" s="52" t="s">
        <v>45</v>
      </c>
      <c r="D18" s="172"/>
      <c r="E18" s="172"/>
      <c r="G18" s="48"/>
    </row>
    <row r="19" spans="3:7" ht="14.25" customHeight="1" x14ac:dyDescent="0.2">
      <c r="C19" s="53"/>
      <c r="D19" s="173"/>
      <c r="E19" s="173"/>
      <c r="G19" s="48"/>
    </row>
    <row r="20" spans="3:7" ht="14.25" customHeight="1" x14ac:dyDescent="0.2">
      <c r="C20" s="52" t="s">
        <v>46</v>
      </c>
      <c r="D20" s="174"/>
      <c r="E20" s="174" t="s">
        <v>53</v>
      </c>
      <c r="F20" s="54"/>
      <c r="G20" s="48"/>
    </row>
    <row r="21" spans="3:7" ht="15" x14ac:dyDescent="0.2">
      <c r="C21" s="47"/>
      <c r="D21" s="55"/>
      <c r="G21" s="48"/>
    </row>
    <row r="22" spans="3:7" ht="13.5" thickBot="1" x14ac:dyDescent="0.25">
      <c r="C22" s="56"/>
      <c r="D22" s="57"/>
      <c r="E22" s="57"/>
      <c r="F22" s="57"/>
      <c r="G22" s="58"/>
    </row>
    <row r="23" spans="3:7" ht="15" x14ac:dyDescent="0.2">
      <c r="C23" s="59"/>
      <c r="D23" s="60" t="s">
        <v>47</v>
      </c>
      <c r="E23" s="61"/>
      <c r="F23" s="62"/>
      <c r="G23" s="63"/>
    </row>
    <row r="24" spans="3:7" x14ac:dyDescent="0.2">
      <c r="C24" s="64"/>
      <c r="D24" s="65" t="s">
        <v>51</v>
      </c>
      <c r="E24" s="66"/>
      <c r="F24" s="67">
        <f>ROUND(SUM('Leveringstid og presisjon'!$V$5:$V$100),0)</f>
        <v>0</v>
      </c>
      <c r="G24" s="48"/>
    </row>
    <row r="25" spans="3:7" x14ac:dyDescent="0.2">
      <c r="C25" s="64"/>
      <c r="D25" s="68" t="s">
        <v>49</v>
      </c>
      <c r="E25" s="66"/>
      <c r="F25" s="67">
        <f>ROUND(SUM(Tilgjengelighet!$S$5:$S$100),0)</f>
        <v>0</v>
      </c>
      <c r="G25" s="48"/>
    </row>
    <row r="26" spans="3:7" ht="15.75" thickBot="1" x14ac:dyDescent="0.25">
      <c r="C26" s="64"/>
      <c r="D26" s="69" t="s">
        <v>50</v>
      </c>
      <c r="E26" s="70"/>
      <c r="F26" s="71">
        <f>F24+F25</f>
        <v>0</v>
      </c>
      <c r="G26" s="48"/>
    </row>
    <row r="27" spans="3:7" x14ac:dyDescent="0.2">
      <c r="C27" s="64"/>
      <c r="G27" s="48"/>
    </row>
    <row r="28" spans="3:7" x14ac:dyDescent="0.2">
      <c r="C28" s="72"/>
      <c r="F28" s="73"/>
      <c r="G28" s="48"/>
    </row>
    <row r="29" spans="3:7" x14ac:dyDescent="0.2">
      <c r="C29" s="72"/>
      <c r="D29" s="74" t="s">
        <v>64</v>
      </c>
      <c r="E29" s="75"/>
      <c r="F29" s="76"/>
      <c r="G29" s="48"/>
    </row>
    <row r="30" spans="3:7" x14ac:dyDescent="0.2">
      <c r="C30" s="72"/>
      <c r="D30" s="77" t="s">
        <v>65</v>
      </c>
      <c r="E30" s="75"/>
      <c r="F30" s="75"/>
      <c r="G30" s="48"/>
    </row>
    <row r="31" spans="3:7" x14ac:dyDescent="0.2">
      <c r="C31" s="72"/>
      <c r="F31" s="73"/>
      <c r="G31" s="48"/>
    </row>
    <row r="32" spans="3:7" x14ac:dyDescent="0.2">
      <c r="C32" s="72"/>
      <c r="F32" s="73"/>
      <c r="G32" s="48"/>
    </row>
    <row r="33" spans="3:7" x14ac:dyDescent="0.2">
      <c r="C33" s="72"/>
      <c r="F33" s="73"/>
      <c r="G33" s="48"/>
    </row>
    <row r="34" spans="3:7" ht="13.5" thickBot="1" x14ac:dyDescent="0.25">
      <c r="C34" s="78"/>
      <c r="D34" s="79"/>
      <c r="E34" s="79"/>
      <c r="F34" s="80"/>
      <c r="G34" s="81"/>
    </row>
  </sheetData>
  <sheetProtection algorithmName="SHA-512" hashValue="gwcRHZRoXR+IVC1JfXqvKLCfqRM5OOCkXx3opVo6RHnACWT8JPKUbUUKPA9AWBiW+1SC0LdaQvUGvv+pDhVMGw==" saltValue="Qkkrhtgm8McH6BgN4t8vaQ==" spinCount="100000" sheet="1" objects="1" scenarios="1"/>
  <mergeCells count="2">
    <mergeCell ref="D17:E18"/>
    <mergeCell ref="D19:E20"/>
  </mergeCells>
  <hyperlinks>
    <hyperlink ref="C12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W101"/>
  <sheetViews>
    <sheetView showGridLines="0" workbookViewId="0">
      <pane ySplit="4" topLeftCell="A5" activePane="bottomLeft" state="frozen"/>
      <selection pane="bottomLeft" activeCell="B5" sqref="B5"/>
    </sheetView>
  </sheetViews>
  <sheetFormatPr baseColWidth="10" defaultRowHeight="15" outlineLevelCol="2" x14ac:dyDescent="0.25"/>
  <cols>
    <col min="1" max="1" width="4.28515625" style="6" customWidth="1"/>
    <col min="2" max="2" width="15.42578125" style="6" bestFit="1" customWidth="1"/>
    <col min="3" max="3" width="10.7109375" style="6" bestFit="1" customWidth="1"/>
    <col min="4" max="4" width="10.42578125" style="6" bestFit="1" customWidth="1"/>
    <col min="5" max="6" width="11.7109375" style="9" bestFit="1" customWidth="1"/>
    <col min="7" max="7" width="10.85546875" style="9" bestFit="1" customWidth="1"/>
    <col min="8" max="8" width="14.42578125" style="9" bestFit="1" customWidth="1"/>
    <col min="9" max="9" width="14.140625" style="10" bestFit="1" customWidth="1"/>
    <col min="10" max="10" width="32.140625" style="7" customWidth="1"/>
    <col min="11" max="12" width="17.140625" style="5" hidden="1" customWidth="1" outlineLevel="1"/>
    <col min="13" max="13" width="20" style="6" hidden="1" customWidth="1" outlineLevel="2"/>
    <col min="14" max="14" width="11.140625" style="6" hidden="1" customWidth="1" outlineLevel="2"/>
    <col min="15" max="15" width="12.42578125" style="6" hidden="1" customWidth="1" outlineLevel="2"/>
    <col min="16" max="16" width="10" style="6" hidden="1" customWidth="1" outlineLevel="2"/>
    <col min="17" max="17" width="20.5703125" style="6" hidden="1" customWidth="1" outlineLevel="1" collapsed="1"/>
    <col min="18" max="18" width="12.5703125" style="6" hidden="1" customWidth="1" outlineLevel="1"/>
    <col min="19" max="19" width="18.85546875" style="6" hidden="1" customWidth="1" outlineLevel="1"/>
    <col min="20" max="20" width="11" style="6" hidden="1" customWidth="1" outlineLevel="2"/>
    <col min="21" max="21" width="17.28515625" style="6" bestFit="1" customWidth="1" collapsed="1"/>
    <col min="22" max="22" width="14" style="4" bestFit="1" customWidth="1"/>
    <col min="23" max="23" width="32.85546875" style="3" customWidth="1"/>
    <col min="24" max="16384" width="11.42578125" style="6"/>
  </cols>
  <sheetData>
    <row r="1" spans="1:23" ht="23.25" x14ac:dyDescent="0.35">
      <c r="B1" s="11" t="s">
        <v>57</v>
      </c>
    </row>
    <row r="2" spans="1:23" ht="9.75" customHeight="1" thickBot="1" x14ac:dyDescent="0.3"/>
    <row r="3" spans="1:23" s="126" customFormat="1" ht="60.75" thickBot="1" x14ac:dyDescent="0.3">
      <c r="A3" s="112"/>
      <c r="B3" s="113" t="s">
        <v>3</v>
      </c>
      <c r="C3" s="114" t="s">
        <v>4</v>
      </c>
      <c r="D3" s="114" t="s">
        <v>16</v>
      </c>
      <c r="E3" s="115" t="s">
        <v>5</v>
      </c>
      <c r="F3" s="116" t="s">
        <v>6</v>
      </c>
      <c r="G3" s="116" t="s">
        <v>7</v>
      </c>
      <c r="H3" s="117" t="s">
        <v>8</v>
      </c>
      <c r="I3" s="118" t="s">
        <v>24</v>
      </c>
      <c r="J3" s="166" t="s">
        <v>25</v>
      </c>
      <c r="K3" s="120" t="s">
        <v>27</v>
      </c>
      <c r="L3" s="140" t="s">
        <v>56</v>
      </c>
      <c r="M3" s="121" t="s">
        <v>21</v>
      </c>
      <c r="N3" s="121" t="s">
        <v>48</v>
      </c>
      <c r="O3" s="121" t="s">
        <v>19</v>
      </c>
      <c r="P3" s="121" t="s">
        <v>20</v>
      </c>
      <c r="Q3" s="122" t="s">
        <v>22</v>
      </c>
      <c r="R3" s="123" t="s">
        <v>23</v>
      </c>
      <c r="S3" s="124" t="s">
        <v>17</v>
      </c>
      <c r="T3" s="121" t="s">
        <v>38</v>
      </c>
      <c r="U3" s="121" t="s">
        <v>18</v>
      </c>
      <c r="V3" s="125" t="str">
        <f>"Kompensasjon Til sammen kr " &amp; REPLACE(ROUND(SUM(V5:V101),0),LEN(ROUND(SUM(V5:V101),0))-IF(LEN(ROUND(SUM(V5:V101),0))&gt;2,2,0),0," ")</f>
        <v>Kompensasjon Til sammen kr  0</v>
      </c>
      <c r="W3" s="119" t="s">
        <v>26</v>
      </c>
    </row>
    <row r="4" spans="1:23" s="16" customFormat="1" x14ac:dyDescent="0.25">
      <c r="B4" s="41">
        <v>60303000</v>
      </c>
      <c r="C4" s="42">
        <v>155</v>
      </c>
      <c r="D4" s="143" t="s">
        <v>9</v>
      </c>
      <c r="E4" s="39">
        <v>42646</v>
      </c>
      <c r="F4" s="18">
        <v>42650</v>
      </c>
      <c r="G4" s="18">
        <v>42653</v>
      </c>
      <c r="H4" s="40">
        <v>42655</v>
      </c>
      <c r="I4" s="162">
        <v>10000</v>
      </c>
      <c r="J4" s="167" t="s">
        <v>60</v>
      </c>
      <c r="K4" s="82"/>
      <c r="L4" s="82">
        <f>C4*1000^(MATCH(UPPER(LEFT(D4,1)),{"B","K","M","G"},0)-1-1)</f>
        <v>155000</v>
      </c>
      <c r="M4" s="83" t="b">
        <f t="shared" ref="M4:M67" si="0">P4&gt;Q4</f>
        <v>0</v>
      </c>
      <c r="N4" s="83" t="b">
        <f t="shared" ref="N4:N35" si="1">OR(ISBLANK(B4),ISBLANK(C4),ISBLANK(D4),ISBLANK(E4),ISBLANK(F4),ISBLANK(G4),ISBLANK(H4),ISBLANK(I4))</f>
        <v>0</v>
      </c>
      <c r="O4" s="83">
        <f>SUMIF(Kildedata!B:B,"&gt;" &amp;  E4,Kildedata!C:C) - SUMIF(Kildedata!B:B,"&gt;" &amp;  H4,Kildedata!C:C)</f>
        <v>7</v>
      </c>
      <c r="P4" s="83">
        <f>SUMIF(Kildedata!B:B,"&gt;" &amp;  E4,Kildedata!C:C) - SUMIF(Kildedata!B:B,"&gt;" &amp;  F4,Kildedata!C:C)</f>
        <v>4</v>
      </c>
      <c r="Q4" s="84">
        <f t="shared" ref="Q4:Q35" si="2">IF(N4,"",IF(L4&lt;=1984,23,IF(UPPER(K4)="X",60,44)))</f>
        <v>44</v>
      </c>
      <c r="R4" s="85">
        <f>IF(N4,"",O4-Q4)</f>
        <v>-37</v>
      </c>
      <c r="S4" s="86">
        <f>IF(N4,"",SUMIF(Kildedata!B:B,"&gt;" &amp;  G4,Kildedata!C:C) - SUMIF(Kildedata!B:B,"&gt;" &amp;  H4,Kildedata!C:C))</f>
        <v>2</v>
      </c>
      <c r="T4" s="83">
        <f t="shared" ref="T4:T67" si="3">IF(AND(R4&gt;0,NOT(M4)),R4,0) + IF(S4&gt;0,S4,0)</f>
        <v>2</v>
      </c>
      <c r="U4" s="87">
        <f>IF(N4,"",IF(T4=0,0,IF(T4&lt;=7,1/3,IF(T4&lt;=13,2/3,1))))</f>
        <v>0.33333333333333331</v>
      </c>
      <c r="V4" s="88">
        <f t="shared" ref="V4:V35" si="4">IF(N4,"",I4*U4)</f>
        <v>3333.333333333333</v>
      </c>
      <c r="W4" s="100"/>
    </row>
    <row r="5" spans="1:23" x14ac:dyDescent="0.25">
      <c r="B5" s="101"/>
      <c r="C5" s="127"/>
      <c r="D5" s="160"/>
      <c r="E5" s="103"/>
      <c r="F5" s="104"/>
      <c r="G5" s="104"/>
      <c r="H5" s="105"/>
      <c r="I5" s="163"/>
      <c r="J5" s="168"/>
      <c r="K5" s="89"/>
      <c r="L5" s="89" t="e">
        <f>C5*1000^(MATCH(UPPER(LEFT(D5,1)),{"B","K","M","G"},0)-1-1)</f>
        <v>#N/A</v>
      </c>
      <c r="M5" s="90" t="b">
        <f t="shared" si="0"/>
        <v>0</v>
      </c>
      <c r="N5" s="90" t="b">
        <f t="shared" si="1"/>
        <v>1</v>
      </c>
      <c r="O5" s="90">
        <f>SUMIF(Kildedata!B:B,"&gt;" &amp;  E5,Kildedata!C:C) - SUMIF(Kildedata!B:B,"&gt;" &amp;  H5,Kildedata!C:C)</f>
        <v>0</v>
      </c>
      <c r="P5" s="90">
        <f>SUMIF(Kildedata!B:B,"&gt;" &amp;  E5,Kildedata!C:C) - SUMIF(Kildedata!B:B,"&gt;" &amp;  F5,Kildedata!C:C)</f>
        <v>0</v>
      </c>
      <c r="Q5" s="91" t="str">
        <f t="shared" si="2"/>
        <v/>
      </c>
      <c r="R5" s="92" t="str">
        <f>IF(N5,"",O5-Q5)</f>
        <v/>
      </c>
      <c r="S5" s="93" t="str">
        <f>IF(N5,"",SUMIF(Kildedata!B:B,"&gt;" &amp;  G5,Kildedata!C:C) - SUMIF(Kildedata!B:B,"&gt;" &amp;  H5,Kildedata!C:C))</f>
        <v/>
      </c>
      <c r="T5" s="90" t="e">
        <f t="shared" si="3"/>
        <v>#VALUE!</v>
      </c>
      <c r="U5" s="94" t="str">
        <f>IF(N5,"",IF(T5=0,0,IF(T5&lt;=7,1/3,IF(T5&lt;=13,2/3,1))))</f>
        <v/>
      </c>
      <c r="V5" s="95" t="str">
        <f t="shared" si="4"/>
        <v/>
      </c>
      <c r="W5" s="90"/>
    </row>
    <row r="6" spans="1:23" x14ac:dyDescent="0.25">
      <c r="B6" s="101"/>
      <c r="C6" s="127"/>
      <c r="D6" s="160"/>
      <c r="E6" s="106"/>
      <c r="F6" s="107"/>
      <c r="G6" s="107"/>
      <c r="H6" s="102"/>
      <c r="I6" s="164"/>
      <c r="J6" s="169"/>
      <c r="K6" s="89"/>
      <c r="L6" s="89" t="e">
        <f>C6*1000^(MATCH(UPPER(LEFT(D6,1)),{"B","K","M","G"},0)-1-1)</f>
        <v>#N/A</v>
      </c>
      <c r="M6" s="90" t="b">
        <f t="shared" si="0"/>
        <v>0</v>
      </c>
      <c r="N6" s="90" t="b">
        <f t="shared" si="1"/>
        <v>1</v>
      </c>
      <c r="O6" s="90">
        <f>SUMIF(Kildedata!B:B,"&gt;" &amp;  E6,Kildedata!C:C) - SUMIF(Kildedata!B:B,"&gt;" &amp;  H6,Kildedata!C:C)</f>
        <v>0</v>
      </c>
      <c r="P6" s="90">
        <f>SUMIF(Kildedata!B:B,"&gt;" &amp;  E6,Kildedata!C:C) - SUMIF(Kildedata!B:B,"&gt;" &amp;  F6,Kildedata!C:C)</f>
        <v>0</v>
      </c>
      <c r="Q6" s="91" t="str">
        <f t="shared" si="2"/>
        <v/>
      </c>
      <c r="R6" s="92" t="str">
        <f t="shared" ref="R6:R69" si="5">IF(N6,"",O6-Q6)</f>
        <v/>
      </c>
      <c r="S6" s="93" t="str">
        <f>IF(N6,"",SUMIF(Kildedata!B:B,"&gt;" &amp;  G6,Kildedata!C:C) - SUMIF(Kildedata!B:B,"&gt;" &amp;  H6,Kildedata!C:C))</f>
        <v/>
      </c>
      <c r="T6" s="90" t="e">
        <f t="shared" si="3"/>
        <v>#VALUE!</v>
      </c>
      <c r="U6" s="94" t="str">
        <f t="shared" ref="U6:U69" si="6">IF(N6,"",IF(T6=0,0,IF(T6&lt;=7,1/3,IF(T6&lt;=13,2/3,1))))</f>
        <v/>
      </c>
      <c r="V6" s="95" t="str">
        <f t="shared" si="4"/>
        <v/>
      </c>
      <c r="W6" s="90"/>
    </row>
    <row r="7" spans="1:23" x14ac:dyDescent="0.25">
      <c r="B7" s="101"/>
      <c r="C7" s="127"/>
      <c r="D7" s="160"/>
      <c r="E7" s="106"/>
      <c r="F7" s="107"/>
      <c r="G7" s="107"/>
      <c r="H7" s="102"/>
      <c r="I7" s="164"/>
      <c r="J7" s="169"/>
      <c r="K7" s="89"/>
      <c r="L7" s="89" t="e">
        <f>C7*1000^(MATCH(UPPER(LEFT(D7,1)),{"B","K","M","G"},0)-1-1)</f>
        <v>#N/A</v>
      </c>
      <c r="M7" s="90" t="b">
        <f t="shared" si="0"/>
        <v>0</v>
      </c>
      <c r="N7" s="90" t="b">
        <f t="shared" si="1"/>
        <v>1</v>
      </c>
      <c r="O7" s="90">
        <f>SUMIF(Kildedata!B:B,"&gt;" &amp;  E7,Kildedata!C:C) - SUMIF(Kildedata!B:B,"&gt;" &amp;  H7,Kildedata!C:C)</f>
        <v>0</v>
      </c>
      <c r="P7" s="90">
        <f>SUMIF(Kildedata!B:B,"&gt;" &amp;  E7,Kildedata!C:C) - SUMIF(Kildedata!B:B,"&gt;" &amp;  F7,Kildedata!C:C)</f>
        <v>0</v>
      </c>
      <c r="Q7" s="91" t="str">
        <f t="shared" si="2"/>
        <v/>
      </c>
      <c r="R7" s="92" t="str">
        <f t="shared" si="5"/>
        <v/>
      </c>
      <c r="S7" s="93" t="str">
        <f>IF(N7,"",SUMIF(Kildedata!B:B,"&gt;" &amp;  G7,Kildedata!C:C) - SUMIF(Kildedata!B:B,"&gt;" &amp;  H7,Kildedata!C:C))</f>
        <v/>
      </c>
      <c r="T7" s="90" t="e">
        <f t="shared" si="3"/>
        <v>#VALUE!</v>
      </c>
      <c r="U7" s="94" t="str">
        <f t="shared" si="6"/>
        <v/>
      </c>
      <c r="V7" s="95" t="str">
        <f t="shared" si="4"/>
        <v/>
      </c>
      <c r="W7" s="90"/>
    </row>
    <row r="8" spans="1:23" x14ac:dyDescent="0.25">
      <c r="B8" s="101"/>
      <c r="C8" s="127"/>
      <c r="D8" s="160"/>
      <c r="E8" s="106"/>
      <c r="F8" s="107"/>
      <c r="G8" s="107"/>
      <c r="H8" s="102"/>
      <c r="I8" s="164"/>
      <c r="J8" s="169"/>
      <c r="K8" s="89"/>
      <c r="L8" s="89" t="e">
        <f>C8*1000^(MATCH(UPPER(LEFT(D8,1)),{"B","K","M","G"},0)-1-1)</f>
        <v>#N/A</v>
      </c>
      <c r="M8" s="90" t="b">
        <f t="shared" si="0"/>
        <v>0</v>
      </c>
      <c r="N8" s="90" t="b">
        <f t="shared" si="1"/>
        <v>1</v>
      </c>
      <c r="O8" s="90">
        <f>SUMIF(Kildedata!B:B,"&gt;" &amp;  E8,Kildedata!C:C) - SUMIF(Kildedata!B:B,"&gt;" &amp;  H8,Kildedata!C:C)</f>
        <v>0</v>
      </c>
      <c r="P8" s="90">
        <f>SUMIF(Kildedata!B:B,"&gt;" &amp;  E8,Kildedata!C:C) - SUMIF(Kildedata!B:B,"&gt;" &amp;  F8,Kildedata!C:C)</f>
        <v>0</v>
      </c>
      <c r="Q8" s="91" t="str">
        <f t="shared" si="2"/>
        <v/>
      </c>
      <c r="R8" s="92" t="str">
        <f t="shared" si="5"/>
        <v/>
      </c>
      <c r="S8" s="93" t="str">
        <f>IF(N8,"",SUMIF(Kildedata!B:B,"&gt;" &amp;  G8,Kildedata!C:C) - SUMIF(Kildedata!B:B,"&gt;" &amp;  H8,Kildedata!C:C))</f>
        <v/>
      </c>
      <c r="T8" s="90" t="e">
        <f t="shared" si="3"/>
        <v>#VALUE!</v>
      </c>
      <c r="U8" s="94" t="str">
        <f t="shared" si="6"/>
        <v/>
      </c>
      <c r="V8" s="95" t="str">
        <f t="shared" si="4"/>
        <v/>
      </c>
      <c r="W8" s="90"/>
    </row>
    <row r="9" spans="1:23" x14ac:dyDescent="0.25">
      <c r="B9" s="101"/>
      <c r="C9" s="127"/>
      <c r="D9" s="160"/>
      <c r="E9" s="106"/>
      <c r="F9" s="107"/>
      <c r="G9" s="107"/>
      <c r="H9" s="102"/>
      <c r="I9" s="164"/>
      <c r="J9" s="169"/>
      <c r="K9" s="89"/>
      <c r="L9" s="89" t="e">
        <f>C9*1000^(MATCH(UPPER(LEFT(D9,1)),{"B","K","M","G"},0)-1-1)</f>
        <v>#N/A</v>
      </c>
      <c r="M9" s="90" t="b">
        <f t="shared" si="0"/>
        <v>0</v>
      </c>
      <c r="N9" s="90" t="b">
        <f t="shared" si="1"/>
        <v>1</v>
      </c>
      <c r="O9" s="90">
        <f>SUMIF(Kildedata!B:B,"&gt;" &amp;  E9,Kildedata!C:C) - SUMIF(Kildedata!B:B,"&gt;" &amp;  H9,Kildedata!C:C)</f>
        <v>0</v>
      </c>
      <c r="P9" s="90">
        <f>SUMIF(Kildedata!B:B,"&gt;" &amp;  E9,Kildedata!C:C) - SUMIF(Kildedata!B:B,"&gt;" &amp;  F9,Kildedata!C:C)</f>
        <v>0</v>
      </c>
      <c r="Q9" s="91" t="str">
        <f t="shared" si="2"/>
        <v/>
      </c>
      <c r="R9" s="92" t="str">
        <f t="shared" si="5"/>
        <v/>
      </c>
      <c r="S9" s="93" t="str">
        <f>IF(N9,"",SUMIF(Kildedata!B:B,"&gt;" &amp;  G9,Kildedata!C:C) - SUMIF(Kildedata!B:B,"&gt;" &amp;  H9,Kildedata!C:C))</f>
        <v/>
      </c>
      <c r="T9" s="90" t="e">
        <f t="shared" si="3"/>
        <v>#VALUE!</v>
      </c>
      <c r="U9" s="94" t="str">
        <f t="shared" si="6"/>
        <v/>
      </c>
      <c r="V9" s="95" t="str">
        <f t="shared" si="4"/>
        <v/>
      </c>
      <c r="W9" s="90"/>
    </row>
    <row r="10" spans="1:23" x14ac:dyDescent="0.25">
      <c r="B10" s="101"/>
      <c r="C10" s="127"/>
      <c r="D10" s="160"/>
      <c r="E10" s="106"/>
      <c r="F10" s="107"/>
      <c r="G10" s="107"/>
      <c r="H10" s="102"/>
      <c r="I10" s="164"/>
      <c r="J10" s="169"/>
      <c r="K10" s="89"/>
      <c r="L10" s="89" t="e">
        <f>C10*1000^(MATCH(UPPER(LEFT(D10,1)),{"B","K","M","G"},0)-1-1)</f>
        <v>#N/A</v>
      </c>
      <c r="M10" s="90" t="b">
        <f t="shared" si="0"/>
        <v>0</v>
      </c>
      <c r="N10" s="90" t="b">
        <f t="shared" si="1"/>
        <v>1</v>
      </c>
      <c r="O10" s="90">
        <f>SUMIF(Kildedata!B:B,"&gt;" &amp;  E10,Kildedata!C:C) - SUMIF(Kildedata!B:B,"&gt;" &amp;  H10,Kildedata!C:C)</f>
        <v>0</v>
      </c>
      <c r="P10" s="90">
        <f>SUMIF(Kildedata!B:B,"&gt;" &amp;  E10,Kildedata!C:C) - SUMIF(Kildedata!B:B,"&gt;" &amp;  F10,Kildedata!C:C)</f>
        <v>0</v>
      </c>
      <c r="Q10" s="91" t="str">
        <f t="shared" si="2"/>
        <v/>
      </c>
      <c r="R10" s="92" t="str">
        <f t="shared" si="5"/>
        <v/>
      </c>
      <c r="S10" s="93" t="str">
        <f>IF(N10,"",SUMIF(Kildedata!B:B,"&gt;" &amp;  G10,Kildedata!C:C) - SUMIF(Kildedata!B:B,"&gt;" &amp;  H10,Kildedata!C:C))</f>
        <v/>
      </c>
      <c r="T10" s="90" t="e">
        <f t="shared" si="3"/>
        <v>#VALUE!</v>
      </c>
      <c r="U10" s="94" t="str">
        <f t="shared" si="6"/>
        <v/>
      </c>
      <c r="V10" s="95" t="str">
        <f t="shared" si="4"/>
        <v/>
      </c>
      <c r="W10" s="90"/>
    </row>
    <row r="11" spans="1:23" x14ac:dyDescent="0.25">
      <c r="B11" s="101"/>
      <c r="C11" s="127"/>
      <c r="D11" s="160"/>
      <c r="E11" s="106"/>
      <c r="F11" s="107"/>
      <c r="G11" s="107"/>
      <c r="H11" s="102"/>
      <c r="I11" s="164"/>
      <c r="J11" s="169"/>
      <c r="K11" s="89"/>
      <c r="L11" s="89" t="e">
        <f>C11*1000^(MATCH(UPPER(LEFT(D11,1)),{"B","K","M","G"},0)-1-1)</f>
        <v>#N/A</v>
      </c>
      <c r="M11" s="90" t="b">
        <f t="shared" si="0"/>
        <v>0</v>
      </c>
      <c r="N11" s="90" t="b">
        <f t="shared" si="1"/>
        <v>1</v>
      </c>
      <c r="O11" s="90">
        <f>SUMIF(Kildedata!B:B,"&gt;" &amp;  E11,Kildedata!C:C) - SUMIF(Kildedata!B:B,"&gt;" &amp;  H11,Kildedata!C:C)</f>
        <v>0</v>
      </c>
      <c r="P11" s="90">
        <f>SUMIF(Kildedata!B:B,"&gt;" &amp;  E11,Kildedata!C:C) - SUMIF(Kildedata!B:B,"&gt;" &amp;  F11,Kildedata!C:C)</f>
        <v>0</v>
      </c>
      <c r="Q11" s="91" t="str">
        <f t="shared" si="2"/>
        <v/>
      </c>
      <c r="R11" s="92" t="str">
        <f t="shared" si="5"/>
        <v/>
      </c>
      <c r="S11" s="93" t="str">
        <f>IF(N11,"",SUMIF(Kildedata!B:B,"&gt;" &amp;  G11,Kildedata!C:C) - SUMIF(Kildedata!B:B,"&gt;" &amp;  H11,Kildedata!C:C))</f>
        <v/>
      </c>
      <c r="T11" s="90" t="e">
        <f t="shared" si="3"/>
        <v>#VALUE!</v>
      </c>
      <c r="U11" s="94" t="str">
        <f t="shared" si="6"/>
        <v/>
      </c>
      <c r="V11" s="95" t="str">
        <f t="shared" si="4"/>
        <v/>
      </c>
      <c r="W11" s="90"/>
    </row>
    <row r="12" spans="1:23" x14ac:dyDescent="0.25">
      <c r="B12" s="101"/>
      <c r="C12" s="127"/>
      <c r="D12" s="160"/>
      <c r="E12" s="106"/>
      <c r="F12" s="107"/>
      <c r="G12" s="107"/>
      <c r="H12" s="102"/>
      <c r="I12" s="164"/>
      <c r="J12" s="169"/>
      <c r="K12" s="89"/>
      <c r="L12" s="89" t="e">
        <f>C12*1000^(MATCH(UPPER(LEFT(D12,1)),{"B","K","M","G"},0)-1-1)</f>
        <v>#N/A</v>
      </c>
      <c r="M12" s="90" t="b">
        <f t="shared" si="0"/>
        <v>0</v>
      </c>
      <c r="N12" s="90" t="b">
        <f t="shared" si="1"/>
        <v>1</v>
      </c>
      <c r="O12" s="90">
        <f>SUMIF(Kildedata!B:B,"&gt;" &amp;  E12,Kildedata!C:C) - SUMIF(Kildedata!B:B,"&gt;" &amp;  H12,Kildedata!C:C)</f>
        <v>0</v>
      </c>
      <c r="P12" s="90">
        <f>SUMIF(Kildedata!B:B,"&gt;" &amp;  E12,Kildedata!C:C) - SUMIF(Kildedata!B:B,"&gt;" &amp;  F12,Kildedata!C:C)</f>
        <v>0</v>
      </c>
      <c r="Q12" s="91" t="str">
        <f t="shared" si="2"/>
        <v/>
      </c>
      <c r="R12" s="92" t="str">
        <f t="shared" si="5"/>
        <v/>
      </c>
      <c r="S12" s="93" t="str">
        <f>IF(N12,"",SUMIF(Kildedata!B:B,"&gt;" &amp;  G12,Kildedata!C:C) - SUMIF(Kildedata!B:B,"&gt;" &amp;  H12,Kildedata!C:C))</f>
        <v/>
      </c>
      <c r="T12" s="90" t="e">
        <f t="shared" si="3"/>
        <v>#VALUE!</v>
      </c>
      <c r="U12" s="94" t="str">
        <f t="shared" si="6"/>
        <v/>
      </c>
      <c r="V12" s="95" t="str">
        <f t="shared" si="4"/>
        <v/>
      </c>
      <c r="W12" s="90"/>
    </row>
    <row r="13" spans="1:23" x14ac:dyDescent="0.25">
      <c r="B13" s="101"/>
      <c r="C13" s="127"/>
      <c r="D13" s="160"/>
      <c r="E13" s="106"/>
      <c r="F13" s="107"/>
      <c r="G13" s="107"/>
      <c r="H13" s="102"/>
      <c r="I13" s="164"/>
      <c r="J13" s="169"/>
      <c r="K13" s="89"/>
      <c r="L13" s="89" t="e">
        <f>C13*1000^(MATCH(UPPER(LEFT(D13,1)),{"B","K","M","G"},0)-1-1)</f>
        <v>#N/A</v>
      </c>
      <c r="M13" s="90" t="b">
        <f t="shared" si="0"/>
        <v>0</v>
      </c>
      <c r="N13" s="90" t="b">
        <f t="shared" si="1"/>
        <v>1</v>
      </c>
      <c r="O13" s="90">
        <f>SUMIF(Kildedata!B:B,"&gt;" &amp;  E13,Kildedata!C:C) - SUMIF(Kildedata!B:B,"&gt;" &amp;  H13,Kildedata!C:C)</f>
        <v>0</v>
      </c>
      <c r="P13" s="90">
        <f>SUMIF(Kildedata!B:B,"&gt;" &amp;  E13,Kildedata!C:C) - SUMIF(Kildedata!B:B,"&gt;" &amp;  F13,Kildedata!C:C)</f>
        <v>0</v>
      </c>
      <c r="Q13" s="91" t="str">
        <f t="shared" si="2"/>
        <v/>
      </c>
      <c r="R13" s="92" t="str">
        <f t="shared" si="5"/>
        <v/>
      </c>
      <c r="S13" s="93" t="str">
        <f>IF(N13,"",SUMIF(Kildedata!B:B,"&gt;" &amp;  G13,Kildedata!C:C) - SUMIF(Kildedata!B:B,"&gt;" &amp;  H13,Kildedata!C:C))</f>
        <v/>
      </c>
      <c r="T13" s="90" t="e">
        <f t="shared" si="3"/>
        <v>#VALUE!</v>
      </c>
      <c r="U13" s="94" t="str">
        <f t="shared" si="6"/>
        <v/>
      </c>
      <c r="V13" s="95" t="str">
        <f t="shared" si="4"/>
        <v/>
      </c>
      <c r="W13" s="90"/>
    </row>
    <row r="14" spans="1:23" x14ac:dyDescent="0.25">
      <c r="B14" s="101"/>
      <c r="C14" s="127"/>
      <c r="D14" s="160"/>
      <c r="E14" s="106"/>
      <c r="F14" s="107"/>
      <c r="G14" s="107"/>
      <c r="H14" s="102"/>
      <c r="I14" s="164"/>
      <c r="J14" s="169"/>
      <c r="K14" s="89"/>
      <c r="L14" s="89" t="e">
        <f>C14*1000^(MATCH(UPPER(LEFT(D14,1)),{"B","K","M","G"},0)-1-1)</f>
        <v>#N/A</v>
      </c>
      <c r="M14" s="90" t="b">
        <f t="shared" si="0"/>
        <v>0</v>
      </c>
      <c r="N14" s="90" t="b">
        <f t="shared" si="1"/>
        <v>1</v>
      </c>
      <c r="O14" s="90">
        <f>SUMIF(Kildedata!B:B,"&gt;" &amp;  E14,Kildedata!C:C) - SUMIF(Kildedata!B:B,"&gt;" &amp;  H14,Kildedata!C:C)</f>
        <v>0</v>
      </c>
      <c r="P14" s="90">
        <f>SUMIF(Kildedata!B:B,"&gt;" &amp;  E14,Kildedata!C:C) - SUMIF(Kildedata!B:B,"&gt;" &amp;  F14,Kildedata!C:C)</f>
        <v>0</v>
      </c>
      <c r="Q14" s="91" t="str">
        <f t="shared" si="2"/>
        <v/>
      </c>
      <c r="R14" s="92" t="str">
        <f t="shared" si="5"/>
        <v/>
      </c>
      <c r="S14" s="93" t="str">
        <f>IF(N14,"",SUMIF(Kildedata!B:B,"&gt;" &amp;  G14,Kildedata!C:C) - SUMIF(Kildedata!B:B,"&gt;" &amp;  H14,Kildedata!C:C))</f>
        <v/>
      </c>
      <c r="T14" s="90" t="e">
        <f t="shared" si="3"/>
        <v>#VALUE!</v>
      </c>
      <c r="U14" s="94" t="str">
        <f t="shared" si="6"/>
        <v/>
      </c>
      <c r="V14" s="95" t="str">
        <f t="shared" si="4"/>
        <v/>
      </c>
      <c r="W14" s="90"/>
    </row>
    <row r="15" spans="1:23" x14ac:dyDescent="0.25">
      <c r="B15" s="101"/>
      <c r="C15" s="127"/>
      <c r="D15" s="160"/>
      <c r="E15" s="106"/>
      <c r="F15" s="107"/>
      <c r="G15" s="107"/>
      <c r="H15" s="102"/>
      <c r="I15" s="164"/>
      <c r="J15" s="169"/>
      <c r="K15" s="89"/>
      <c r="L15" s="89" t="e">
        <f>C15*1000^(MATCH(UPPER(LEFT(D15,1)),{"B","K","M","G"},0)-1-1)</f>
        <v>#N/A</v>
      </c>
      <c r="M15" s="90" t="b">
        <f t="shared" si="0"/>
        <v>0</v>
      </c>
      <c r="N15" s="90" t="b">
        <f t="shared" si="1"/>
        <v>1</v>
      </c>
      <c r="O15" s="90">
        <f>SUMIF(Kildedata!B:B,"&gt;" &amp;  E15,Kildedata!C:C) - SUMIF(Kildedata!B:B,"&gt;" &amp;  H15,Kildedata!C:C)</f>
        <v>0</v>
      </c>
      <c r="P15" s="90">
        <f>SUMIF(Kildedata!B:B,"&gt;" &amp;  E15,Kildedata!C:C) - SUMIF(Kildedata!B:B,"&gt;" &amp;  F15,Kildedata!C:C)</f>
        <v>0</v>
      </c>
      <c r="Q15" s="91" t="str">
        <f t="shared" si="2"/>
        <v/>
      </c>
      <c r="R15" s="92" t="str">
        <f t="shared" si="5"/>
        <v/>
      </c>
      <c r="S15" s="93" t="str">
        <f>IF(N15,"",SUMIF(Kildedata!B:B,"&gt;" &amp;  G15,Kildedata!C:C) - SUMIF(Kildedata!B:B,"&gt;" &amp;  H15,Kildedata!C:C))</f>
        <v/>
      </c>
      <c r="T15" s="90" t="e">
        <f t="shared" si="3"/>
        <v>#VALUE!</v>
      </c>
      <c r="U15" s="94" t="str">
        <f t="shared" si="6"/>
        <v/>
      </c>
      <c r="V15" s="95" t="str">
        <f t="shared" si="4"/>
        <v/>
      </c>
      <c r="W15" s="90"/>
    </row>
    <row r="16" spans="1:23" x14ac:dyDescent="0.25">
      <c r="B16" s="101"/>
      <c r="C16" s="127"/>
      <c r="D16" s="160"/>
      <c r="E16" s="106"/>
      <c r="F16" s="107"/>
      <c r="G16" s="107"/>
      <c r="H16" s="102"/>
      <c r="I16" s="164"/>
      <c r="J16" s="169"/>
      <c r="K16" s="89"/>
      <c r="L16" s="89" t="e">
        <f>C16*1000^(MATCH(UPPER(LEFT(D16,1)),{"B","K","M","G"},0)-1-1)</f>
        <v>#N/A</v>
      </c>
      <c r="M16" s="90" t="b">
        <f t="shared" si="0"/>
        <v>0</v>
      </c>
      <c r="N16" s="90" t="b">
        <f t="shared" si="1"/>
        <v>1</v>
      </c>
      <c r="O16" s="90">
        <f>SUMIF(Kildedata!B:B,"&gt;" &amp;  E16,Kildedata!C:C) - SUMIF(Kildedata!B:B,"&gt;" &amp;  H16,Kildedata!C:C)</f>
        <v>0</v>
      </c>
      <c r="P16" s="90">
        <f>SUMIF(Kildedata!B:B,"&gt;" &amp;  E16,Kildedata!C:C) - SUMIF(Kildedata!B:B,"&gt;" &amp;  F16,Kildedata!C:C)</f>
        <v>0</v>
      </c>
      <c r="Q16" s="91" t="str">
        <f t="shared" si="2"/>
        <v/>
      </c>
      <c r="R16" s="92" t="str">
        <f t="shared" si="5"/>
        <v/>
      </c>
      <c r="S16" s="93" t="str">
        <f>IF(N16,"",SUMIF(Kildedata!B:B,"&gt;" &amp;  G16,Kildedata!C:C) - SUMIF(Kildedata!B:B,"&gt;" &amp;  H16,Kildedata!C:C))</f>
        <v/>
      </c>
      <c r="T16" s="90" t="e">
        <f t="shared" si="3"/>
        <v>#VALUE!</v>
      </c>
      <c r="U16" s="94" t="str">
        <f t="shared" si="6"/>
        <v/>
      </c>
      <c r="V16" s="95" t="str">
        <f t="shared" si="4"/>
        <v/>
      </c>
      <c r="W16" s="90"/>
    </row>
    <row r="17" spans="2:23" x14ac:dyDescent="0.25">
      <c r="B17" s="101"/>
      <c r="C17" s="127"/>
      <c r="D17" s="160"/>
      <c r="E17" s="106"/>
      <c r="F17" s="107"/>
      <c r="G17" s="107"/>
      <c r="H17" s="102"/>
      <c r="I17" s="164"/>
      <c r="J17" s="169"/>
      <c r="K17" s="89"/>
      <c r="L17" s="89" t="e">
        <f>C17*1000^(MATCH(UPPER(LEFT(D17,1)),{"B","K","M","G"},0)-1-1)</f>
        <v>#N/A</v>
      </c>
      <c r="M17" s="90" t="b">
        <f t="shared" si="0"/>
        <v>0</v>
      </c>
      <c r="N17" s="90" t="b">
        <f t="shared" si="1"/>
        <v>1</v>
      </c>
      <c r="O17" s="90">
        <f>SUMIF(Kildedata!B:B,"&gt;" &amp;  E17,Kildedata!C:C) - SUMIF(Kildedata!B:B,"&gt;" &amp;  H17,Kildedata!C:C)</f>
        <v>0</v>
      </c>
      <c r="P17" s="90">
        <f>SUMIF(Kildedata!B:B,"&gt;" &amp;  E17,Kildedata!C:C) - SUMIF(Kildedata!B:B,"&gt;" &amp;  F17,Kildedata!C:C)</f>
        <v>0</v>
      </c>
      <c r="Q17" s="91" t="str">
        <f t="shared" si="2"/>
        <v/>
      </c>
      <c r="R17" s="92" t="str">
        <f t="shared" si="5"/>
        <v/>
      </c>
      <c r="S17" s="93" t="str">
        <f>IF(N17,"",SUMIF(Kildedata!B:B,"&gt;" &amp;  G17,Kildedata!C:C) - SUMIF(Kildedata!B:B,"&gt;" &amp;  H17,Kildedata!C:C))</f>
        <v/>
      </c>
      <c r="T17" s="90" t="e">
        <f t="shared" si="3"/>
        <v>#VALUE!</v>
      </c>
      <c r="U17" s="94" t="str">
        <f t="shared" si="6"/>
        <v/>
      </c>
      <c r="V17" s="95" t="str">
        <f t="shared" si="4"/>
        <v/>
      </c>
      <c r="W17" s="90"/>
    </row>
    <row r="18" spans="2:23" x14ac:dyDescent="0.25">
      <c r="B18" s="101"/>
      <c r="C18" s="127"/>
      <c r="D18" s="160"/>
      <c r="E18" s="106"/>
      <c r="F18" s="107"/>
      <c r="G18" s="107"/>
      <c r="H18" s="102"/>
      <c r="I18" s="164"/>
      <c r="J18" s="169"/>
      <c r="K18" s="89"/>
      <c r="L18" s="89" t="e">
        <f>C18*1000^(MATCH(UPPER(LEFT(D18,1)),{"B","K","M","G"},0)-1-1)</f>
        <v>#N/A</v>
      </c>
      <c r="M18" s="90" t="b">
        <f t="shared" si="0"/>
        <v>0</v>
      </c>
      <c r="N18" s="90" t="b">
        <f t="shared" si="1"/>
        <v>1</v>
      </c>
      <c r="O18" s="90">
        <f>SUMIF(Kildedata!B:B,"&gt;" &amp;  E18,Kildedata!C:C) - SUMIF(Kildedata!B:B,"&gt;" &amp;  H18,Kildedata!C:C)</f>
        <v>0</v>
      </c>
      <c r="P18" s="90">
        <f>SUMIF(Kildedata!B:B,"&gt;" &amp;  E18,Kildedata!C:C) - SUMIF(Kildedata!B:B,"&gt;" &amp;  F18,Kildedata!C:C)</f>
        <v>0</v>
      </c>
      <c r="Q18" s="91" t="str">
        <f t="shared" si="2"/>
        <v/>
      </c>
      <c r="R18" s="92" t="str">
        <f t="shared" si="5"/>
        <v/>
      </c>
      <c r="S18" s="93" t="str">
        <f>IF(N18,"",SUMIF(Kildedata!B:B,"&gt;" &amp;  G18,Kildedata!C:C) - SUMIF(Kildedata!B:B,"&gt;" &amp;  H18,Kildedata!C:C))</f>
        <v/>
      </c>
      <c r="T18" s="90" t="e">
        <f>IF(AND(R18&gt;0,NOT(M18)),R18,0) + IF(S18&gt;0,S18,0)</f>
        <v>#VALUE!</v>
      </c>
      <c r="U18" s="94" t="str">
        <f t="shared" si="6"/>
        <v/>
      </c>
      <c r="V18" s="95" t="str">
        <f t="shared" si="4"/>
        <v/>
      </c>
      <c r="W18" s="90"/>
    </row>
    <row r="19" spans="2:23" x14ac:dyDescent="0.25">
      <c r="B19" s="101"/>
      <c r="C19" s="127"/>
      <c r="D19" s="160"/>
      <c r="E19" s="106"/>
      <c r="F19" s="107"/>
      <c r="G19" s="107"/>
      <c r="H19" s="102"/>
      <c r="I19" s="164"/>
      <c r="J19" s="169"/>
      <c r="K19" s="89"/>
      <c r="L19" s="89" t="e">
        <f>C19*1000^(MATCH(UPPER(LEFT(D19,1)),{"B","K","M","G"},0)-1-1)</f>
        <v>#N/A</v>
      </c>
      <c r="M19" s="90" t="b">
        <f t="shared" si="0"/>
        <v>0</v>
      </c>
      <c r="N19" s="90" t="b">
        <f t="shared" si="1"/>
        <v>1</v>
      </c>
      <c r="O19" s="90">
        <f>SUMIF(Kildedata!B:B,"&gt;" &amp;  E19,Kildedata!C:C) - SUMIF(Kildedata!B:B,"&gt;" &amp;  H19,Kildedata!C:C)</f>
        <v>0</v>
      </c>
      <c r="P19" s="90">
        <f>SUMIF(Kildedata!B:B,"&gt;" &amp;  E19,Kildedata!C:C) - SUMIF(Kildedata!B:B,"&gt;" &amp;  F19,Kildedata!C:C)</f>
        <v>0</v>
      </c>
      <c r="Q19" s="91" t="str">
        <f t="shared" si="2"/>
        <v/>
      </c>
      <c r="R19" s="92" t="str">
        <f t="shared" si="5"/>
        <v/>
      </c>
      <c r="S19" s="93" t="str">
        <f>IF(N19,"",SUMIF(Kildedata!B:B,"&gt;" &amp;  G19,Kildedata!C:C) - SUMIF(Kildedata!B:B,"&gt;" &amp;  H19,Kildedata!C:C))</f>
        <v/>
      </c>
      <c r="T19" s="90" t="e">
        <f t="shared" si="3"/>
        <v>#VALUE!</v>
      </c>
      <c r="U19" s="94" t="str">
        <f t="shared" si="6"/>
        <v/>
      </c>
      <c r="V19" s="95" t="str">
        <f t="shared" si="4"/>
        <v/>
      </c>
      <c r="W19" s="90"/>
    </row>
    <row r="20" spans="2:23" x14ac:dyDescent="0.25">
      <c r="B20" s="101"/>
      <c r="C20" s="127"/>
      <c r="D20" s="160"/>
      <c r="E20" s="106"/>
      <c r="F20" s="107"/>
      <c r="G20" s="107"/>
      <c r="H20" s="102"/>
      <c r="I20" s="164"/>
      <c r="J20" s="169"/>
      <c r="K20" s="89"/>
      <c r="L20" s="89" t="e">
        <f>C20*1000^(MATCH(UPPER(LEFT(D20,1)),{"B","K","M","G"},0)-1-1)</f>
        <v>#N/A</v>
      </c>
      <c r="M20" s="90" t="b">
        <f t="shared" si="0"/>
        <v>0</v>
      </c>
      <c r="N20" s="90" t="b">
        <f t="shared" si="1"/>
        <v>1</v>
      </c>
      <c r="O20" s="90">
        <f>SUMIF(Kildedata!B:B,"&gt;" &amp;  E20,Kildedata!C:C) - SUMIF(Kildedata!B:B,"&gt;" &amp;  H20,Kildedata!C:C)</f>
        <v>0</v>
      </c>
      <c r="P20" s="90">
        <f>SUMIF(Kildedata!B:B,"&gt;" &amp;  E20,Kildedata!C:C) - SUMIF(Kildedata!B:B,"&gt;" &amp;  F20,Kildedata!C:C)</f>
        <v>0</v>
      </c>
      <c r="Q20" s="91" t="str">
        <f t="shared" si="2"/>
        <v/>
      </c>
      <c r="R20" s="92" t="str">
        <f t="shared" si="5"/>
        <v/>
      </c>
      <c r="S20" s="93" t="str">
        <f>IF(N20,"",SUMIF(Kildedata!B:B,"&gt;" &amp;  G20,Kildedata!C:C) - SUMIF(Kildedata!B:B,"&gt;" &amp;  H20,Kildedata!C:C))</f>
        <v/>
      </c>
      <c r="T20" s="90" t="e">
        <f t="shared" si="3"/>
        <v>#VALUE!</v>
      </c>
      <c r="U20" s="94" t="str">
        <f t="shared" si="6"/>
        <v/>
      </c>
      <c r="V20" s="95" t="str">
        <f t="shared" si="4"/>
        <v/>
      </c>
      <c r="W20" s="90"/>
    </row>
    <row r="21" spans="2:23" x14ac:dyDescent="0.25">
      <c r="B21" s="101"/>
      <c r="C21" s="127"/>
      <c r="D21" s="160"/>
      <c r="E21" s="106"/>
      <c r="F21" s="107"/>
      <c r="G21" s="107"/>
      <c r="H21" s="102"/>
      <c r="I21" s="164"/>
      <c r="J21" s="169"/>
      <c r="K21" s="89"/>
      <c r="L21" s="89" t="e">
        <f>C21*1000^(MATCH(UPPER(LEFT(D21,1)),{"B","K","M","G"},0)-1-1)</f>
        <v>#N/A</v>
      </c>
      <c r="M21" s="90" t="b">
        <f t="shared" si="0"/>
        <v>0</v>
      </c>
      <c r="N21" s="90" t="b">
        <f t="shared" si="1"/>
        <v>1</v>
      </c>
      <c r="O21" s="90">
        <f>SUMIF(Kildedata!B:B,"&gt;" &amp;  E21,Kildedata!C:C) - SUMIF(Kildedata!B:B,"&gt;" &amp;  H21,Kildedata!C:C)</f>
        <v>0</v>
      </c>
      <c r="P21" s="90">
        <f>SUMIF(Kildedata!B:B,"&gt;" &amp;  E21,Kildedata!C:C) - SUMIF(Kildedata!B:B,"&gt;" &amp;  F21,Kildedata!C:C)</f>
        <v>0</v>
      </c>
      <c r="Q21" s="91" t="str">
        <f t="shared" si="2"/>
        <v/>
      </c>
      <c r="R21" s="92" t="str">
        <f t="shared" si="5"/>
        <v/>
      </c>
      <c r="S21" s="93" t="str">
        <f>IF(N21,"",SUMIF(Kildedata!B:B,"&gt;" &amp;  G21,Kildedata!C:C) - SUMIF(Kildedata!B:B,"&gt;" &amp;  H21,Kildedata!C:C))</f>
        <v/>
      </c>
      <c r="T21" s="90" t="e">
        <f t="shared" si="3"/>
        <v>#VALUE!</v>
      </c>
      <c r="U21" s="94" t="str">
        <f t="shared" si="6"/>
        <v/>
      </c>
      <c r="V21" s="95" t="str">
        <f t="shared" si="4"/>
        <v/>
      </c>
      <c r="W21" s="90"/>
    </row>
    <row r="22" spans="2:23" x14ac:dyDescent="0.25">
      <c r="B22" s="101"/>
      <c r="C22" s="127"/>
      <c r="D22" s="160"/>
      <c r="E22" s="106"/>
      <c r="F22" s="107"/>
      <c r="G22" s="107"/>
      <c r="H22" s="102"/>
      <c r="I22" s="164"/>
      <c r="J22" s="169"/>
      <c r="K22" s="89"/>
      <c r="L22" s="89" t="e">
        <f>C22*1000^(MATCH(UPPER(LEFT(D22,1)),{"B","K","M","G"},0)-1-1)</f>
        <v>#N/A</v>
      </c>
      <c r="M22" s="90" t="b">
        <f t="shared" si="0"/>
        <v>0</v>
      </c>
      <c r="N22" s="90" t="b">
        <f t="shared" si="1"/>
        <v>1</v>
      </c>
      <c r="O22" s="90">
        <f>SUMIF(Kildedata!B:B,"&gt;" &amp;  E22,Kildedata!C:C) - SUMIF(Kildedata!B:B,"&gt;" &amp;  H22,Kildedata!C:C)</f>
        <v>0</v>
      </c>
      <c r="P22" s="90">
        <f>SUMIF(Kildedata!B:B,"&gt;" &amp;  E22,Kildedata!C:C) - SUMIF(Kildedata!B:B,"&gt;" &amp;  F22,Kildedata!C:C)</f>
        <v>0</v>
      </c>
      <c r="Q22" s="91" t="str">
        <f t="shared" si="2"/>
        <v/>
      </c>
      <c r="R22" s="92" t="str">
        <f t="shared" si="5"/>
        <v/>
      </c>
      <c r="S22" s="93" t="str">
        <f>IF(N22,"",SUMIF(Kildedata!B:B,"&gt;" &amp;  G22,Kildedata!C:C) - SUMIF(Kildedata!B:B,"&gt;" &amp;  H22,Kildedata!C:C))</f>
        <v/>
      </c>
      <c r="T22" s="90" t="e">
        <f t="shared" si="3"/>
        <v>#VALUE!</v>
      </c>
      <c r="U22" s="94" t="str">
        <f t="shared" si="6"/>
        <v/>
      </c>
      <c r="V22" s="95" t="str">
        <f t="shared" si="4"/>
        <v/>
      </c>
      <c r="W22" s="90"/>
    </row>
    <row r="23" spans="2:23" x14ac:dyDescent="0.25">
      <c r="B23" s="101"/>
      <c r="C23" s="127"/>
      <c r="D23" s="160"/>
      <c r="E23" s="106"/>
      <c r="F23" s="107"/>
      <c r="G23" s="107"/>
      <c r="H23" s="102"/>
      <c r="I23" s="164"/>
      <c r="J23" s="169"/>
      <c r="K23" s="89"/>
      <c r="L23" s="89" t="e">
        <f>C23*1000^(MATCH(UPPER(LEFT(D23,1)),{"B","K","M","G"},0)-1-1)</f>
        <v>#N/A</v>
      </c>
      <c r="M23" s="90" t="b">
        <f t="shared" si="0"/>
        <v>0</v>
      </c>
      <c r="N23" s="90" t="b">
        <f t="shared" si="1"/>
        <v>1</v>
      </c>
      <c r="O23" s="90">
        <f>SUMIF(Kildedata!B:B,"&gt;" &amp;  E23,Kildedata!C:C) - SUMIF(Kildedata!B:B,"&gt;" &amp;  H23,Kildedata!C:C)</f>
        <v>0</v>
      </c>
      <c r="P23" s="90">
        <f>SUMIF(Kildedata!B:B,"&gt;" &amp;  E23,Kildedata!C:C) - SUMIF(Kildedata!B:B,"&gt;" &amp;  F23,Kildedata!C:C)</f>
        <v>0</v>
      </c>
      <c r="Q23" s="91" t="str">
        <f t="shared" si="2"/>
        <v/>
      </c>
      <c r="R23" s="92" t="str">
        <f t="shared" si="5"/>
        <v/>
      </c>
      <c r="S23" s="93" t="str">
        <f>IF(N23,"",SUMIF(Kildedata!B:B,"&gt;" &amp;  G23,Kildedata!C:C) - SUMIF(Kildedata!B:B,"&gt;" &amp;  H23,Kildedata!C:C))</f>
        <v/>
      </c>
      <c r="T23" s="90" t="e">
        <f t="shared" si="3"/>
        <v>#VALUE!</v>
      </c>
      <c r="U23" s="94" t="str">
        <f t="shared" si="6"/>
        <v/>
      </c>
      <c r="V23" s="95" t="str">
        <f t="shared" si="4"/>
        <v/>
      </c>
      <c r="W23" s="90"/>
    </row>
    <row r="24" spans="2:23" x14ac:dyDescent="0.25">
      <c r="B24" s="101"/>
      <c r="C24" s="127"/>
      <c r="D24" s="160"/>
      <c r="E24" s="106"/>
      <c r="F24" s="107"/>
      <c r="G24" s="107"/>
      <c r="H24" s="102"/>
      <c r="I24" s="164"/>
      <c r="J24" s="169"/>
      <c r="K24" s="89"/>
      <c r="L24" s="89" t="e">
        <f>C24*1000^(MATCH(UPPER(LEFT(D24,1)),{"B","K","M","G"},0)-1-1)</f>
        <v>#N/A</v>
      </c>
      <c r="M24" s="90" t="b">
        <f t="shared" si="0"/>
        <v>0</v>
      </c>
      <c r="N24" s="90" t="b">
        <f t="shared" si="1"/>
        <v>1</v>
      </c>
      <c r="O24" s="90">
        <f>SUMIF(Kildedata!B:B,"&gt;" &amp;  E24,Kildedata!C:C) - SUMIF(Kildedata!B:B,"&gt;" &amp;  H24,Kildedata!C:C)</f>
        <v>0</v>
      </c>
      <c r="P24" s="90">
        <f>SUMIF(Kildedata!B:B,"&gt;" &amp;  E24,Kildedata!C:C) - SUMIF(Kildedata!B:B,"&gt;" &amp;  F24,Kildedata!C:C)</f>
        <v>0</v>
      </c>
      <c r="Q24" s="91" t="str">
        <f t="shared" si="2"/>
        <v/>
      </c>
      <c r="R24" s="92" t="str">
        <f t="shared" si="5"/>
        <v/>
      </c>
      <c r="S24" s="93" t="str">
        <f>IF(N24,"",SUMIF(Kildedata!B:B,"&gt;" &amp;  G24,Kildedata!C:C) - SUMIF(Kildedata!B:B,"&gt;" &amp;  H24,Kildedata!C:C))</f>
        <v/>
      </c>
      <c r="T24" s="90" t="e">
        <f t="shared" si="3"/>
        <v>#VALUE!</v>
      </c>
      <c r="U24" s="94" t="str">
        <f t="shared" si="6"/>
        <v/>
      </c>
      <c r="V24" s="95" t="str">
        <f t="shared" si="4"/>
        <v/>
      </c>
      <c r="W24" s="90"/>
    </row>
    <row r="25" spans="2:23" x14ac:dyDescent="0.25">
      <c r="B25" s="101"/>
      <c r="C25" s="127"/>
      <c r="D25" s="160"/>
      <c r="E25" s="106"/>
      <c r="F25" s="107"/>
      <c r="G25" s="107"/>
      <c r="H25" s="102"/>
      <c r="I25" s="164"/>
      <c r="J25" s="169"/>
      <c r="K25" s="89"/>
      <c r="L25" s="89" t="e">
        <f>C25*1000^(MATCH(UPPER(LEFT(D25,1)),{"B","K","M","G"},0)-1-1)</f>
        <v>#N/A</v>
      </c>
      <c r="M25" s="90" t="b">
        <f t="shared" si="0"/>
        <v>0</v>
      </c>
      <c r="N25" s="90" t="b">
        <f t="shared" si="1"/>
        <v>1</v>
      </c>
      <c r="O25" s="90">
        <f>SUMIF(Kildedata!B:B,"&gt;" &amp;  E25,Kildedata!C:C) - SUMIF(Kildedata!B:B,"&gt;" &amp;  H25,Kildedata!C:C)</f>
        <v>0</v>
      </c>
      <c r="P25" s="90">
        <f>SUMIF(Kildedata!B:B,"&gt;" &amp;  E25,Kildedata!C:C) - SUMIF(Kildedata!B:B,"&gt;" &amp;  F25,Kildedata!C:C)</f>
        <v>0</v>
      </c>
      <c r="Q25" s="91" t="str">
        <f t="shared" si="2"/>
        <v/>
      </c>
      <c r="R25" s="92" t="str">
        <f t="shared" si="5"/>
        <v/>
      </c>
      <c r="S25" s="93" t="str">
        <f>IF(N25,"",SUMIF(Kildedata!B:B,"&gt;" &amp;  G25,Kildedata!C:C) - SUMIF(Kildedata!B:B,"&gt;" &amp;  H25,Kildedata!C:C))</f>
        <v/>
      </c>
      <c r="T25" s="90" t="e">
        <f t="shared" si="3"/>
        <v>#VALUE!</v>
      </c>
      <c r="U25" s="94" t="str">
        <f t="shared" si="6"/>
        <v/>
      </c>
      <c r="V25" s="95" t="str">
        <f t="shared" si="4"/>
        <v/>
      </c>
      <c r="W25" s="90"/>
    </row>
    <row r="26" spans="2:23" x14ac:dyDescent="0.25">
      <c r="B26" s="101"/>
      <c r="C26" s="127"/>
      <c r="D26" s="160"/>
      <c r="E26" s="106"/>
      <c r="F26" s="107"/>
      <c r="G26" s="107"/>
      <c r="H26" s="102"/>
      <c r="I26" s="164"/>
      <c r="J26" s="169"/>
      <c r="K26" s="89"/>
      <c r="L26" s="89" t="e">
        <f>C26*1000^(MATCH(UPPER(LEFT(D26,1)),{"B","K","M","G"},0)-1-1)</f>
        <v>#N/A</v>
      </c>
      <c r="M26" s="90" t="b">
        <f t="shared" si="0"/>
        <v>0</v>
      </c>
      <c r="N26" s="90" t="b">
        <f t="shared" si="1"/>
        <v>1</v>
      </c>
      <c r="O26" s="90">
        <f>SUMIF(Kildedata!B:B,"&gt;" &amp;  E26,Kildedata!C:C) - SUMIF(Kildedata!B:B,"&gt;" &amp;  H26,Kildedata!C:C)</f>
        <v>0</v>
      </c>
      <c r="P26" s="90">
        <f>SUMIF(Kildedata!B:B,"&gt;" &amp;  E26,Kildedata!C:C) - SUMIF(Kildedata!B:B,"&gt;" &amp;  F26,Kildedata!C:C)</f>
        <v>0</v>
      </c>
      <c r="Q26" s="91" t="str">
        <f t="shared" si="2"/>
        <v/>
      </c>
      <c r="R26" s="92" t="str">
        <f t="shared" si="5"/>
        <v/>
      </c>
      <c r="S26" s="93" t="str">
        <f>IF(N26,"",SUMIF(Kildedata!B:B,"&gt;" &amp;  G26,Kildedata!C:C) - SUMIF(Kildedata!B:B,"&gt;" &amp;  H26,Kildedata!C:C))</f>
        <v/>
      </c>
      <c r="T26" s="90" t="e">
        <f t="shared" si="3"/>
        <v>#VALUE!</v>
      </c>
      <c r="U26" s="94" t="str">
        <f t="shared" si="6"/>
        <v/>
      </c>
      <c r="V26" s="95" t="str">
        <f t="shared" si="4"/>
        <v/>
      </c>
      <c r="W26" s="90"/>
    </row>
    <row r="27" spans="2:23" x14ac:dyDescent="0.25">
      <c r="B27" s="101"/>
      <c r="C27" s="127"/>
      <c r="D27" s="160"/>
      <c r="E27" s="106"/>
      <c r="F27" s="107"/>
      <c r="G27" s="107"/>
      <c r="H27" s="102"/>
      <c r="I27" s="164"/>
      <c r="J27" s="169"/>
      <c r="K27" s="89"/>
      <c r="L27" s="89" t="e">
        <f>C27*1000^(MATCH(UPPER(LEFT(D27,1)),{"B","K","M","G"},0)-1-1)</f>
        <v>#N/A</v>
      </c>
      <c r="M27" s="90" t="b">
        <f t="shared" si="0"/>
        <v>0</v>
      </c>
      <c r="N27" s="90" t="b">
        <f t="shared" si="1"/>
        <v>1</v>
      </c>
      <c r="O27" s="90">
        <f>SUMIF(Kildedata!B:B,"&gt;" &amp;  E27,Kildedata!C:C) - SUMIF(Kildedata!B:B,"&gt;" &amp;  H27,Kildedata!C:C)</f>
        <v>0</v>
      </c>
      <c r="P27" s="90">
        <f>SUMIF(Kildedata!B:B,"&gt;" &amp;  E27,Kildedata!C:C) - SUMIF(Kildedata!B:B,"&gt;" &amp;  F27,Kildedata!C:C)</f>
        <v>0</v>
      </c>
      <c r="Q27" s="91" t="str">
        <f t="shared" si="2"/>
        <v/>
      </c>
      <c r="R27" s="92" t="str">
        <f t="shared" si="5"/>
        <v/>
      </c>
      <c r="S27" s="93" t="str">
        <f>IF(N27,"",SUMIF(Kildedata!B:B,"&gt;" &amp;  G27,Kildedata!C:C) - SUMIF(Kildedata!B:B,"&gt;" &amp;  H27,Kildedata!C:C))</f>
        <v/>
      </c>
      <c r="T27" s="90" t="e">
        <f t="shared" si="3"/>
        <v>#VALUE!</v>
      </c>
      <c r="U27" s="94" t="str">
        <f t="shared" si="6"/>
        <v/>
      </c>
      <c r="V27" s="95" t="str">
        <f t="shared" si="4"/>
        <v/>
      </c>
      <c r="W27" s="90"/>
    </row>
    <row r="28" spans="2:23" x14ac:dyDescent="0.25">
      <c r="B28" s="101"/>
      <c r="C28" s="127"/>
      <c r="D28" s="160"/>
      <c r="E28" s="106"/>
      <c r="F28" s="107"/>
      <c r="G28" s="107"/>
      <c r="H28" s="102"/>
      <c r="I28" s="164"/>
      <c r="J28" s="169"/>
      <c r="K28" s="89"/>
      <c r="L28" s="89" t="e">
        <f>C28*1000^(MATCH(UPPER(LEFT(D28,1)),{"B","K","M","G"},0)-1-1)</f>
        <v>#N/A</v>
      </c>
      <c r="M28" s="90" t="b">
        <f t="shared" si="0"/>
        <v>0</v>
      </c>
      <c r="N28" s="90" t="b">
        <f t="shared" si="1"/>
        <v>1</v>
      </c>
      <c r="O28" s="90">
        <f>SUMIF(Kildedata!B:B,"&gt;" &amp;  E28,Kildedata!C:C) - SUMIF(Kildedata!B:B,"&gt;" &amp;  H28,Kildedata!C:C)</f>
        <v>0</v>
      </c>
      <c r="P28" s="90">
        <f>SUMIF(Kildedata!B:B,"&gt;" &amp;  E28,Kildedata!C:C) - SUMIF(Kildedata!B:B,"&gt;" &amp;  F28,Kildedata!C:C)</f>
        <v>0</v>
      </c>
      <c r="Q28" s="91" t="str">
        <f t="shared" si="2"/>
        <v/>
      </c>
      <c r="R28" s="92" t="str">
        <f t="shared" si="5"/>
        <v/>
      </c>
      <c r="S28" s="93" t="str">
        <f>IF(N28,"",SUMIF(Kildedata!B:B,"&gt;" &amp;  G28,Kildedata!C:C) - SUMIF(Kildedata!B:B,"&gt;" &amp;  H28,Kildedata!C:C))</f>
        <v/>
      </c>
      <c r="T28" s="90" t="e">
        <f t="shared" si="3"/>
        <v>#VALUE!</v>
      </c>
      <c r="U28" s="94" t="str">
        <f t="shared" si="6"/>
        <v/>
      </c>
      <c r="V28" s="95" t="str">
        <f t="shared" si="4"/>
        <v/>
      </c>
      <c r="W28" s="90"/>
    </row>
    <row r="29" spans="2:23" x14ac:dyDescent="0.25">
      <c r="B29" s="101"/>
      <c r="C29" s="127"/>
      <c r="D29" s="160"/>
      <c r="E29" s="106"/>
      <c r="F29" s="107"/>
      <c r="G29" s="107"/>
      <c r="H29" s="102"/>
      <c r="I29" s="164"/>
      <c r="J29" s="169"/>
      <c r="K29" s="89"/>
      <c r="L29" s="89" t="e">
        <f>C29*1000^(MATCH(UPPER(LEFT(D29,1)),{"B","K","M","G"},0)-1-1)</f>
        <v>#N/A</v>
      </c>
      <c r="M29" s="90" t="b">
        <f t="shared" si="0"/>
        <v>0</v>
      </c>
      <c r="N29" s="90" t="b">
        <f t="shared" si="1"/>
        <v>1</v>
      </c>
      <c r="O29" s="90">
        <f>SUMIF(Kildedata!B:B,"&gt;" &amp;  E29,Kildedata!C:C) - SUMIF(Kildedata!B:B,"&gt;" &amp;  H29,Kildedata!C:C)</f>
        <v>0</v>
      </c>
      <c r="P29" s="90">
        <f>SUMIF(Kildedata!B:B,"&gt;" &amp;  E29,Kildedata!C:C) - SUMIF(Kildedata!B:B,"&gt;" &amp;  F29,Kildedata!C:C)</f>
        <v>0</v>
      </c>
      <c r="Q29" s="91" t="str">
        <f t="shared" si="2"/>
        <v/>
      </c>
      <c r="R29" s="92" t="str">
        <f t="shared" si="5"/>
        <v/>
      </c>
      <c r="S29" s="93" t="str">
        <f>IF(N29,"",SUMIF(Kildedata!B:B,"&gt;" &amp;  G29,Kildedata!C:C) - SUMIF(Kildedata!B:B,"&gt;" &amp;  H29,Kildedata!C:C))</f>
        <v/>
      </c>
      <c r="T29" s="90" t="e">
        <f t="shared" si="3"/>
        <v>#VALUE!</v>
      </c>
      <c r="U29" s="94" t="str">
        <f t="shared" si="6"/>
        <v/>
      </c>
      <c r="V29" s="95" t="str">
        <f t="shared" si="4"/>
        <v/>
      </c>
      <c r="W29" s="90"/>
    </row>
    <row r="30" spans="2:23" x14ac:dyDescent="0.25">
      <c r="B30" s="101"/>
      <c r="C30" s="127"/>
      <c r="D30" s="160"/>
      <c r="E30" s="106"/>
      <c r="F30" s="107"/>
      <c r="G30" s="107"/>
      <c r="H30" s="102"/>
      <c r="I30" s="164"/>
      <c r="J30" s="169"/>
      <c r="K30" s="89"/>
      <c r="L30" s="89" t="e">
        <f>C30*1000^(MATCH(UPPER(LEFT(D30,1)),{"B","K","M","G"},0)-1-1)</f>
        <v>#N/A</v>
      </c>
      <c r="M30" s="90" t="b">
        <f t="shared" si="0"/>
        <v>0</v>
      </c>
      <c r="N30" s="90" t="b">
        <f t="shared" si="1"/>
        <v>1</v>
      </c>
      <c r="O30" s="90">
        <f>SUMIF(Kildedata!B:B,"&gt;" &amp;  E30,Kildedata!C:C) - SUMIF(Kildedata!B:B,"&gt;" &amp;  H30,Kildedata!C:C)</f>
        <v>0</v>
      </c>
      <c r="P30" s="90">
        <f>SUMIF(Kildedata!B:B,"&gt;" &amp;  E30,Kildedata!C:C) - SUMIF(Kildedata!B:B,"&gt;" &amp;  F30,Kildedata!C:C)</f>
        <v>0</v>
      </c>
      <c r="Q30" s="91" t="str">
        <f t="shared" si="2"/>
        <v/>
      </c>
      <c r="R30" s="92" t="str">
        <f t="shared" si="5"/>
        <v/>
      </c>
      <c r="S30" s="93" t="str">
        <f>IF(N30,"",SUMIF(Kildedata!B:B,"&gt;" &amp;  G30,Kildedata!C:C) - SUMIF(Kildedata!B:B,"&gt;" &amp;  H30,Kildedata!C:C))</f>
        <v/>
      </c>
      <c r="T30" s="90" t="e">
        <f t="shared" si="3"/>
        <v>#VALUE!</v>
      </c>
      <c r="U30" s="94" t="str">
        <f t="shared" si="6"/>
        <v/>
      </c>
      <c r="V30" s="95" t="str">
        <f t="shared" si="4"/>
        <v/>
      </c>
      <c r="W30" s="90"/>
    </row>
    <row r="31" spans="2:23" x14ac:dyDescent="0.25">
      <c r="B31" s="101"/>
      <c r="C31" s="127"/>
      <c r="D31" s="160"/>
      <c r="E31" s="106"/>
      <c r="F31" s="107"/>
      <c r="G31" s="107"/>
      <c r="H31" s="102"/>
      <c r="I31" s="164"/>
      <c r="J31" s="169"/>
      <c r="K31" s="89"/>
      <c r="L31" s="89" t="e">
        <f>C31*1000^(MATCH(UPPER(LEFT(D31,1)),{"B","K","M","G"},0)-1-1)</f>
        <v>#N/A</v>
      </c>
      <c r="M31" s="90" t="b">
        <f t="shared" si="0"/>
        <v>0</v>
      </c>
      <c r="N31" s="90" t="b">
        <f t="shared" si="1"/>
        <v>1</v>
      </c>
      <c r="O31" s="90">
        <f>SUMIF(Kildedata!B:B,"&gt;" &amp;  E31,Kildedata!C:C) - SUMIF(Kildedata!B:B,"&gt;" &amp;  H31,Kildedata!C:C)</f>
        <v>0</v>
      </c>
      <c r="P31" s="90">
        <f>SUMIF(Kildedata!B:B,"&gt;" &amp;  E31,Kildedata!C:C) - SUMIF(Kildedata!B:B,"&gt;" &amp;  F31,Kildedata!C:C)</f>
        <v>0</v>
      </c>
      <c r="Q31" s="91" t="str">
        <f t="shared" si="2"/>
        <v/>
      </c>
      <c r="R31" s="92" t="str">
        <f t="shared" si="5"/>
        <v/>
      </c>
      <c r="S31" s="93" t="str">
        <f>IF(N31,"",SUMIF(Kildedata!B:B,"&gt;" &amp;  G31,Kildedata!C:C) - SUMIF(Kildedata!B:B,"&gt;" &amp;  H31,Kildedata!C:C))</f>
        <v/>
      </c>
      <c r="T31" s="90" t="e">
        <f t="shared" si="3"/>
        <v>#VALUE!</v>
      </c>
      <c r="U31" s="94" t="str">
        <f t="shared" si="6"/>
        <v/>
      </c>
      <c r="V31" s="95" t="str">
        <f t="shared" si="4"/>
        <v/>
      </c>
      <c r="W31" s="90"/>
    </row>
    <row r="32" spans="2:23" x14ac:dyDescent="0.25">
      <c r="B32" s="101"/>
      <c r="C32" s="127"/>
      <c r="D32" s="160"/>
      <c r="E32" s="106"/>
      <c r="F32" s="107"/>
      <c r="G32" s="107"/>
      <c r="H32" s="102"/>
      <c r="I32" s="164"/>
      <c r="J32" s="169"/>
      <c r="K32" s="89"/>
      <c r="L32" s="89" t="e">
        <f>C32*1000^(MATCH(UPPER(LEFT(D32,1)),{"B","K","M","G"},0)-1-1)</f>
        <v>#N/A</v>
      </c>
      <c r="M32" s="90" t="b">
        <f t="shared" si="0"/>
        <v>0</v>
      </c>
      <c r="N32" s="90" t="b">
        <f t="shared" si="1"/>
        <v>1</v>
      </c>
      <c r="O32" s="90">
        <f>SUMIF(Kildedata!B:B,"&gt;" &amp;  E32,Kildedata!C:C) - SUMIF(Kildedata!B:B,"&gt;" &amp;  H32,Kildedata!C:C)</f>
        <v>0</v>
      </c>
      <c r="P32" s="90">
        <f>SUMIF(Kildedata!B:B,"&gt;" &amp;  E32,Kildedata!C:C) - SUMIF(Kildedata!B:B,"&gt;" &amp;  F32,Kildedata!C:C)</f>
        <v>0</v>
      </c>
      <c r="Q32" s="91" t="str">
        <f t="shared" si="2"/>
        <v/>
      </c>
      <c r="R32" s="92" t="str">
        <f t="shared" si="5"/>
        <v/>
      </c>
      <c r="S32" s="93" t="str">
        <f>IF(N32,"",SUMIF(Kildedata!B:B,"&gt;" &amp;  G32,Kildedata!C:C) - SUMIF(Kildedata!B:B,"&gt;" &amp;  H32,Kildedata!C:C))</f>
        <v/>
      </c>
      <c r="T32" s="90" t="e">
        <f t="shared" si="3"/>
        <v>#VALUE!</v>
      </c>
      <c r="U32" s="94" t="str">
        <f t="shared" si="6"/>
        <v/>
      </c>
      <c r="V32" s="95" t="str">
        <f t="shared" si="4"/>
        <v/>
      </c>
      <c r="W32" s="90"/>
    </row>
    <row r="33" spans="2:23" x14ac:dyDescent="0.25">
      <c r="B33" s="101"/>
      <c r="C33" s="127"/>
      <c r="D33" s="160"/>
      <c r="E33" s="106"/>
      <c r="F33" s="107"/>
      <c r="G33" s="107"/>
      <c r="H33" s="102"/>
      <c r="I33" s="164"/>
      <c r="J33" s="169"/>
      <c r="K33" s="89"/>
      <c r="L33" s="89" t="e">
        <f>C33*1000^(MATCH(UPPER(LEFT(D33,1)),{"B","K","M","G"},0)-1-1)</f>
        <v>#N/A</v>
      </c>
      <c r="M33" s="90" t="b">
        <f t="shared" si="0"/>
        <v>0</v>
      </c>
      <c r="N33" s="90" t="b">
        <f t="shared" si="1"/>
        <v>1</v>
      </c>
      <c r="O33" s="90">
        <f>SUMIF(Kildedata!B:B,"&gt;" &amp;  E33,Kildedata!C:C) - SUMIF(Kildedata!B:B,"&gt;" &amp;  H33,Kildedata!C:C)</f>
        <v>0</v>
      </c>
      <c r="P33" s="90">
        <f>SUMIF(Kildedata!B:B,"&gt;" &amp;  E33,Kildedata!C:C) - SUMIF(Kildedata!B:B,"&gt;" &amp;  F33,Kildedata!C:C)</f>
        <v>0</v>
      </c>
      <c r="Q33" s="91" t="str">
        <f t="shared" si="2"/>
        <v/>
      </c>
      <c r="R33" s="92" t="str">
        <f t="shared" si="5"/>
        <v/>
      </c>
      <c r="S33" s="93" t="str">
        <f>IF(N33,"",SUMIF(Kildedata!B:B,"&gt;" &amp;  G33,Kildedata!C:C) - SUMIF(Kildedata!B:B,"&gt;" &amp;  H33,Kildedata!C:C))</f>
        <v/>
      </c>
      <c r="T33" s="90" t="e">
        <f t="shared" si="3"/>
        <v>#VALUE!</v>
      </c>
      <c r="U33" s="94" t="str">
        <f t="shared" si="6"/>
        <v/>
      </c>
      <c r="V33" s="95" t="str">
        <f t="shared" si="4"/>
        <v/>
      </c>
      <c r="W33" s="90"/>
    </row>
    <row r="34" spans="2:23" x14ac:dyDescent="0.25">
      <c r="B34" s="101"/>
      <c r="C34" s="127"/>
      <c r="D34" s="160"/>
      <c r="E34" s="106"/>
      <c r="F34" s="107"/>
      <c r="G34" s="107"/>
      <c r="H34" s="102"/>
      <c r="I34" s="164"/>
      <c r="J34" s="169"/>
      <c r="K34" s="89"/>
      <c r="L34" s="89" t="e">
        <f>C34*1000^(MATCH(UPPER(LEFT(D34,1)),{"B","K","M","G"},0)-1-1)</f>
        <v>#N/A</v>
      </c>
      <c r="M34" s="90" t="b">
        <f t="shared" si="0"/>
        <v>0</v>
      </c>
      <c r="N34" s="90" t="b">
        <f t="shared" si="1"/>
        <v>1</v>
      </c>
      <c r="O34" s="90">
        <f>SUMIF(Kildedata!B:B,"&gt;" &amp;  E34,Kildedata!C:C) - SUMIF(Kildedata!B:B,"&gt;" &amp;  H34,Kildedata!C:C)</f>
        <v>0</v>
      </c>
      <c r="P34" s="90">
        <f>SUMIF(Kildedata!B:B,"&gt;" &amp;  E34,Kildedata!C:C) - SUMIF(Kildedata!B:B,"&gt;" &amp;  F34,Kildedata!C:C)</f>
        <v>0</v>
      </c>
      <c r="Q34" s="91" t="str">
        <f t="shared" si="2"/>
        <v/>
      </c>
      <c r="R34" s="92" t="str">
        <f t="shared" si="5"/>
        <v/>
      </c>
      <c r="S34" s="93" t="str">
        <f>IF(N34,"",SUMIF(Kildedata!B:B,"&gt;" &amp;  G34,Kildedata!C:C) - SUMIF(Kildedata!B:B,"&gt;" &amp;  H34,Kildedata!C:C))</f>
        <v/>
      </c>
      <c r="T34" s="90" t="e">
        <f t="shared" si="3"/>
        <v>#VALUE!</v>
      </c>
      <c r="U34" s="94" t="str">
        <f t="shared" si="6"/>
        <v/>
      </c>
      <c r="V34" s="95" t="str">
        <f t="shared" si="4"/>
        <v/>
      </c>
      <c r="W34" s="90"/>
    </row>
    <row r="35" spans="2:23" x14ac:dyDescent="0.25">
      <c r="B35" s="101"/>
      <c r="C35" s="127"/>
      <c r="D35" s="160"/>
      <c r="E35" s="106"/>
      <c r="F35" s="107"/>
      <c r="G35" s="107"/>
      <c r="H35" s="102"/>
      <c r="I35" s="164"/>
      <c r="J35" s="169"/>
      <c r="K35" s="89"/>
      <c r="L35" s="89" t="e">
        <f>C35*1000^(MATCH(UPPER(LEFT(D35,1)),{"B","K","M","G"},0)-1-1)</f>
        <v>#N/A</v>
      </c>
      <c r="M35" s="90" t="b">
        <f t="shared" si="0"/>
        <v>0</v>
      </c>
      <c r="N35" s="90" t="b">
        <f t="shared" si="1"/>
        <v>1</v>
      </c>
      <c r="O35" s="90">
        <f>SUMIF(Kildedata!B:B,"&gt;" &amp;  E35,Kildedata!C:C) - SUMIF(Kildedata!B:B,"&gt;" &amp;  H35,Kildedata!C:C)</f>
        <v>0</v>
      </c>
      <c r="P35" s="90">
        <f>SUMIF(Kildedata!B:B,"&gt;" &amp;  E35,Kildedata!C:C) - SUMIF(Kildedata!B:B,"&gt;" &amp;  F35,Kildedata!C:C)</f>
        <v>0</v>
      </c>
      <c r="Q35" s="91" t="str">
        <f t="shared" si="2"/>
        <v/>
      </c>
      <c r="R35" s="92" t="str">
        <f t="shared" si="5"/>
        <v/>
      </c>
      <c r="S35" s="93" t="str">
        <f>IF(N35,"",SUMIF(Kildedata!B:B,"&gt;" &amp;  G35,Kildedata!C:C) - SUMIF(Kildedata!B:B,"&gt;" &amp;  H35,Kildedata!C:C))</f>
        <v/>
      </c>
      <c r="T35" s="90" t="e">
        <f t="shared" si="3"/>
        <v>#VALUE!</v>
      </c>
      <c r="U35" s="94" t="str">
        <f t="shared" si="6"/>
        <v/>
      </c>
      <c r="V35" s="95" t="str">
        <f t="shared" si="4"/>
        <v/>
      </c>
      <c r="W35" s="90"/>
    </row>
    <row r="36" spans="2:23" x14ac:dyDescent="0.25">
      <c r="B36" s="101"/>
      <c r="C36" s="127"/>
      <c r="D36" s="160"/>
      <c r="E36" s="106"/>
      <c r="F36" s="107"/>
      <c r="G36" s="107"/>
      <c r="H36" s="102"/>
      <c r="I36" s="164"/>
      <c r="J36" s="169"/>
      <c r="K36" s="89"/>
      <c r="L36" s="89" t="e">
        <f>C36*1000^(MATCH(UPPER(LEFT(D36,1)),{"B","K","M","G"},0)-1-1)</f>
        <v>#N/A</v>
      </c>
      <c r="M36" s="90" t="b">
        <f t="shared" si="0"/>
        <v>0</v>
      </c>
      <c r="N36" s="90" t="b">
        <f t="shared" ref="N36:N67" si="7">OR(ISBLANK(B36),ISBLANK(C36),ISBLANK(D36),ISBLANK(E36),ISBLANK(F36),ISBLANK(G36),ISBLANK(H36),ISBLANK(I36))</f>
        <v>1</v>
      </c>
      <c r="O36" s="90">
        <f>SUMIF(Kildedata!B:B,"&gt;" &amp;  E36,Kildedata!C:C) - SUMIF(Kildedata!B:B,"&gt;" &amp;  H36,Kildedata!C:C)</f>
        <v>0</v>
      </c>
      <c r="P36" s="90">
        <f>SUMIF(Kildedata!B:B,"&gt;" &amp;  E36,Kildedata!C:C) - SUMIF(Kildedata!B:B,"&gt;" &amp;  F36,Kildedata!C:C)</f>
        <v>0</v>
      </c>
      <c r="Q36" s="91" t="str">
        <f t="shared" ref="Q36:Q67" si="8">IF(N36,"",IF(L36&lt;=1984,23,IF(UPPER(K36)="X",60,44)))</f>
        <v/>
      </c>
      <c r="R36" s="92" t="str">
        <f t="shared" si="5"/>
        <v/>
      </c>
      <c r="S36" s="93" t="str">
        <f>IF(N36,"",SUMIF(Kildedata!B:B,"&gt;" &amp;  G36,Kildedata!C:C) - SUMIF(Kildedata!B:B,"&gt;" &amp;  H36,Kildedata!C:C))</f>
        <v/>
      </c>
      <c r="T36" s="90" t="e">
        <f t="shared" si="3"/>
        <v>#VALUE!</v>
      </c>
      <c r="U36" s="94" t="str">
        <f t="shared" si="6"/>
        <v/>
      </c>
      <c r="V36" s="95" t="str">
        <f t="shared" ref="V36:V67" si="9">IF(N36,"",I36*U36)</f>
        <v/>
      </c>
      <c r="W36" s="90"/>
    </row>
    <row r="37" spans="2:23" x14ac:dyDescent="0.25">
      <c r="B37" s="101"/>
      <c r="C37" s="127"/>
      <c r="D37" s="160"/>
      <c r="E37" s="106"/>
      <c r="F37" s="107"/>
      <c r="G37" s="107"/>
      <c r="H37" s="102"/>
      <c r="I37" s="164"/>
      <c r="J37" s="169"/>
      <c r="K37" s="89"/>
      <c r="L37" s="89" t="e">
        <f>C37*1000^(MATCH(UPPER(LEFT(D37,1)),{"B","K","M","G"},0)-1-1)</f>
        <v>#N/A</v>
      </c>
      <c r="M37" s="90" t="b">
        <f t="shared" si="0"/>
        <v>0</v>
      </c>
      <c r="N37" s="90" t="b">
        <f t="shared" si="7"/>
        <v>1</v>
      </c>
      <c r="O37" s="90">
        <f>SUMIF(Kildedata!B:B,"&gt;" &amp;  E37,Kildedata!C:C) - SUMIF(Kildedata!B:B,"&gt;" &amp;  H37,Kildedata!C:C)</f>
        <v>0</v>
      </c>
      <c r="P37" s="90">
        <f>SUMIF(Kildedata!B:B,"&gt;" &amp;  E37,Kildedata!C:C) - SUMIF(Kildedata!B:B,"&gt;" &amp;  F37,Kildedata!C:C)</f>
        <v>0</v>
      </c>
      <c r="Q37" s="91" t="str">
        <f t="shared" si="8"/>
        <v/>
      </c>
      <c r="R37" s="92" t="str">
        <f t="shared" si="5"/>
        <v/>
      </c>
      <c r="S37" s="93" t="str">
        <f>IF(N37,"",SUMIF(Kildedata!B:B,"&gt;" &amp;  G37,Kildedata!C:C) - SUMIF(Kildedata!B:B,"&gt;" &amp;  H37,Kildedata!C:C))</f>
        <v/>
      </c>
      <c r="T37" s="90" t="e">
        <f t="shared" si="3"/>
        <v>#VALUE!</v>
      </c>
      <c r="U37" s="94" t="str">
        <f t="shared" si="6"/>
        <v/>
      </c>
      <c r="V37" s="95" t="str">
        <f t="shared" si="9"/>
        <v/>
      </c>
      <c r="W37" s="90"/>
    </row>
    <row r="38" spans="2:23" x14ac:dyDescent="0.25">
      <c r="B38" s="101"/>
      <c r="C38" s="127"/>
      <c r="D38" s="160"/>
      <c r="E38" s="106"/>
      <c r="F38" s="107"/>
      <c r="G38" s="107"/>
      <c r="H38" s="102"/>
      <c r="I38" s="164"/>
      <c r="J38" s="169"/>
      <c r="K38" s="89"/>
      <c r="L38" s="89" t="e">
        <f>C38*1000^(MATCH(UPPER(LEFT(D38,1)),{"B","K","M","G"},0)-1-1)</f>
        <v>#N/A</v>
      </c>
      <c r="M38" s="90" t="b">
        <f t="shared" si="0"/>
        <v>0</v>
      </c>
      <c r="N38" s="90" t="b">
        <f t="shared" si="7"/>
        <v>1</v>
      </c>
      <c r="O38" s="90">
        <f>SUMIF(Kildedata!B:B,"&gt;" &amp;  E38,Kildedata!C:C) - SUMIF(Kildedata!B:B,"&gt;" &amp;  H38,Kildedata!C:C)</f>
        <v>0</v>
      </c>
      <c r="P38" s="90">
        <f>SUMIF(Kildedata!B:B,"&gt;" &amp;  E38,Kildedata!C:C) - SUMIF(Kildedata!B:B,"&gt;" &amp;  F38,Kildedata!C:C)</f>
        <v>0</v>
      </c>
      <c r="Q38" s="91" t="str">
        <f t="shared" si="8"/>
        <v/>
      </c>
      <c r="R38" s="92" t="str">
        <f t="shared" si="5"/>
        <v/>
      </c>
      <c r="S38" s="93" t="str">
        <f>IF(N38,"",SUMIF(Kildedata!B:B,"&gt;" &amp;  G38,Kildedata!C:C) - SUMIF(Kildedata!B:B,"&gt;" &amp;  H38,Kildedata!C:C))</f>
        <v/>
      </c>
      <c r="T38" s="90" t="e">
        <f t="shared" si="3"/>
        <v>#VALUE!</v>
      </c>
      <c r="U38" s="94" t="str">
        <f t="shared" si="6"/>
        <v/>
      </c>
      <c r="V38" s="95" t="str">
        <f t="shared" si="9"/>
        <v/>
      </c>
      <c r="W38" s="90"/>
    </row>
    <row r="39" spans="2:23" x14ac:dyDescent="0.25">
      <c r="B39" s="101"/>
      <c r="C39" s="127"/>
      <c r="D39" s="160"/>
      <c r="E39" s="106"/>
      <c r="F39" s="107"/>
      <c r="G39" s="107"/>
      <c r="H39" s="102"/>
      <c r="I39" s="164"/>
      <c r="J39" s="169"/>
      <c r="K39" s="89"/>
      <c r="L39" s="89" t="e">
        <f>C39*1000^(MATCH(UPPER(LEFT(D39,1)),{"B","K","M","G"},0)-1-1)</f>
        <v>#N/A</v>
      </c>
      <c r="M39" s="90" t="b">
        <f t="shared" si="0"/>
        <v>0</v>
      </c>
      <c r="N39" s="90" t="b">
        <f t="shared" si="7"/>
        <v>1</v>
      </c>
      <c r="O39" s="90">
        <f>SUMIF(Kildedata!B:B,"&gt;" &amp;  E39,Kildedata!C:C) - SUMIF(Kildedata!B:B,"&gt;" &amp;  H39,Kildedata!C:C)</f>
        <v>0</v>
      </c>
      <c r="P39" s="90">
        <f>SUMIF(Kildedata!B:B,"&gt;" &amp;  E39,Kildedata!C:C) - SUMIF(Kildedata!B:B,"&gt;" &amp;  F39,Kildedata!C:C)</f>
        <v>0</v>
      </c>
      <c r="Q39" s="91" t="str">
        <f t="shared" si="8"/>
        <v/>
      </c>
      <c r="R39" s="92" t="str">
        <f t="shared" si="5"/>
        <v/>
      </c>
      <c r="S39" s="93" t="str">
        <f>IF(N39,"",SUMIF(Kildedata!B:B,"&gt;" &amp;  G39,Kildedata!C:C) - SUMIF(Kildedata!B:B,"&gt;" &amp;  H39,Kildedata!C:C))</f>
        <v/>
      </c>
      <c r="T39" s="90" t="e">
        <f t="shared" si="3"/>
        <v>#VALUE!</v>
      </c>
      <c r="U39" s="94" t="str">
        <f t="shared" si="6"/>
        <v/>
      </c>
      <c r="V39" s="95" t="str">
        <f t="shared" si="9"/>
        <v/>
      </c>
      <c r="W39" s="90"/>
    </row>
    <row r="40" spans="2:23" x14ac:dyDescent="0.25">
      <c r="B40" s="101"/>
      <c r="C40" s="127"/>
      <c r="D40" s="160"/>
      <c r="E40" s="106"/>
      <c r="F40" s="107"/>
      <c r="G40" s="107"/>
      <c r="H40" s="102"/>
      <c r="I40" s="164"/>
      <c r="J40" s="169"/>
      <c r="K40" s="89"/>
      <c r="L40" s="89" t="e">
        <f>C40*1000^(MATCH(UPPER(LEFT(D40,1)),{"B","K","M","G"},0)-1-1)</f>
        <v>#N/A</v>
      </c>
      <c r="M40" s="90" t="b">
        <f t="shared" si="0"/>
        <v>0</v>
      </c>
      <c r="N40" s="90" t="b">
        <f t="shared" si="7"/>
        <v>1</v>
      </c>
      <c r="O40" s="90">
        <f>SUMIF(Kildedata!B:B,"&gt;" &amp;  E40,Kildedata!C:C) - SUMIF(Kildedata!B:B,"&gt;" &amp;  H40,Kildedata!C:C)</f>
        <v>0</v>
      </c>
      <c r="P40" s="90">
        <f>SUMIF(Kildedata!B:B,"&gt;" &amp;  E40,Kildedata!C:C) - SUMIF(Kildedata!B:B,"&gt;" &amp;  F40,Kildedata!C:C)</f>
        <v>0</v>
      </c>
      <c r="Q40" s="91" t="str">
        <f t="shared" si="8"/>
        <v/>
      </c>
      <c r="R40" s="92" t="str">
        <f t="shared" si="5"/>
        <v/>
      </c>
      <c r="S40" s="93" t="str">
        <f>IF(N40,"",SUMIF(Kildedata!B:B,"&gt;" &amp;  G40,Kildedata!C:C) - SUMIF(Kildedata!B:B,"&gt;" &amp;  H40,Kildedata!C:C))</f>
        <v/>
      </c>
      <c r="T40" s="90" t="e">
        <f t="shared" si="3"/>
        <v>#VALUE!</v>
      </c>
      <c r="U40" s="94" t="str">
        <f t="shared" si="6"/>
        <v/>
      </c>
      <c r="V40" s="95" t="str">
        <f t="shared" si="9"/>
        <v/>
      </c>
      <c r="W40" s="90"/>
    </row>
    <row r="41" spans="2:23" x14ac:dyDescent="0.25">
      <c r="B41" s="101"/>
      <c r="C41" s="127"/>
      <c r="D41" s="160"/>
      <c r="E41" s="106"/>
      <c r="F41" s="107"/>
      <c r="G41" s="107"/>
      <c r="H41" s="102"/>
      <c r="I41" s="164"/>
      <c r="J41" s="169"/>
      <c r="K41" s="89"/>
      <c r="L41" s="89" t="e">
        <f>C41*1000^(MATCH(UPPER(LEFT(D41,1)),{"B","K","M","G"},0)-1-1)</f>
        <v>#N/A</v>
      </c>
      <c r="M41" s="90" t="b">
        <f t="shared" si="0"/>
        <v>0</v>
      </c>
      <c r="N41" s="90" t="b">
        <f t="shared" si="7"/>
        <v>1</v>
      </c>
      <c r="O41" s="90">
        <f>SUMIF(Kildedata!B:B,"&gt;" &amp;  E41,Kildedata!C:C) - SUMIF(Kildedata!B:B,"&gt;" &amp;  H41,Kildedata!C:C)</f>
        <v>0</v>
      </c>
      <c r="P41" s="90">
        <f>SUMIF(Kildedata!B:B,"&gt;" &amp;  E41,Kildedata!C:C) - SUMIF(Kildedata!B:B,"&gt;" &amp;  F41,Kildedata!C:C)</f>
        <v>0</v>
      </c>
      <c r="Q41" s="91" t="str">
        <f t="shared" si="8"/>
        <v/>
      </c>
      <c r="R41" s="92" t="str">
        <f t="shared" si="5"/>
        <v/>
      </c>
      <c r="S41" s="93" t="str">
        <f>IF(N41,"",SUMIF(Kildedata!B:B,"&gt;" &amp;  G41,Kildedata!C:C) - SUMIF(Kildedata!B:B,"&gt;" &amp;  H41,Kildedata!C:C))</f>
        <v/>
      </c>
      <c r="T41" s="90" t="e">
        <f t="shared" si="3"/>
        <v>#VALUE!</v>
      </c>
      <c r="U41" s="94" t="str">
        <f t="shared" si="6"/>
        <v/>
      </c>
      <c r="V41" s="95" t="str">
        <f t="shared" si="9"/>
        <v/>
      </c>
      <c r="W41" s="90"/>
    </row>
    <row r="42" spans="2:23" x14ac:dyDescent="0.25">
      <c r="B42" s="101"/>
      <c r="C42" s="127"/>
      <c r="D42" s="160"/>
      <c r="E42" s="106"/>
      <c r="F42" s="107"/>
      <c r="G42" s="107"/>
      <c r="H42" s="102"/>
      <c r="I42" s="164"/>
      <c r="J42" s="169"/>
      <c r="K42" s="89"/>
      <c r="L42" s="89" t="e">
        <f>C42*1000^(MATCH(UPPER(LEFT(D42,1)),{"B","K","M","G"},0)-1-1)</f>
        <v>#N/A</v>
      </c>
      <c r="M42" s="90" t="b">
        <f t="shared" si="0"/>
        <v>0</v>
      </c>
      <c r="N42" s="90" t="b">
        <f t="shared" si="7"/>
        <v>1</v>
      </c>
      <c r="O42" s="90">
        <f>SUMIF(Kildedata!B:B,"&gt;" &amp;  E42,Kildedata!C:C) - SUMIF(Kildedata!B:B,"&gt;" &amp;  H42,Kildedata!C:C)</f>
        <v>0</v>
      </c>
      <c r="P42" s="90">
        <f>SUMIF(Kildedata!B:B,"&gt;" &amp;  E42,Kildedata!C:C) - SUMIF(Kildedata!B:B,"&gt;" &amp;  F42,Kildedata!C:C)</f>
        <v>0</v>
      </c>
      <c r="Q42" s="91" t="str">
        <f t="shared" si="8"/>
        <v/>
      </c>
      <c r="R42" s="92" t="str">
        <f t="shared" si="5"/>
        <v/>
      </c>
      <c r="S42" s="93" t="str">
        <f>IF(N42,"",SUMIF(Kildedata!B:B,"&gt;" &amp;  G42,Kildedata!C:C) - SUMIF(Kildedata!B:B,"&gt;" &amp;  H42,Kildedata!C:C))</f>
        <v/>
      </c>
      <c r="T42" s="90" t="e">
        <f t="shared" si="3"/>
        <v>#VALUE!</v>
      </c>
      <c r="U42" s="94" t="str">
        <f t="shared" si="6"/>
        <v/>
      </c>
      <c r="V42" s="95" t="str">
        <f t="shared" si="9"/>
        <v/>
      </c>
      <c r="W42" s="90"/>
    </row>
    <row r="43" spans="2:23" x14ac:dyDescent="0.25">
      <c r="B43" s="101"/>
      <c r="C43" s="127"/>
      <c r="D43" s="160"/>
      <c r="E43" s="106"/>
      <c r="F43" s="107"/>
      <c r="G43" s="107"/>
      <c r="H43" s="102"/>
      <c r="I43" s="164"/>
      <c r="J43" s="169"/>
      <c r="K43" s="89"/>
      <c r="L43" s="89" t="e">
        <f>C43*1000^(MATCH(UPPER(LEFT(D43,1)),{"B","K","M","G"},0)-1-1)</f>
        <v>#N/A</v>
      </c>
      <c r="M43" s="90" t="b">
        <f t="shared" si="0"/>
        <v>0</v>
      </c>
      <c r="N43" s="90" t="b">
        <f t="shared" si="7"/>
        <v>1</v>
      </c>
      <c r="O43" s="90">
        <f>SUMIF(Kildedata!B:B,"&gt;" &amp;  E43,Kildedata!C:C) - SUMIF(Kildedata!B:B,"&gt;" &amp;  H43,Kildedata!C:C)</f>
        <v>0</v>
      </c>
      <c r="P43" s="90">
        <f>SUMIF(Kildedata!B:B,"&gt;" &amp;  E43,Kildedata!C:C) - SUMIF(Kildedata!B:B,"&gt;" &amp;  F43,Kildedata!C:C)</f>
        <v>0</v>
      </c>
      <c r="Q43" s="91" t="str">
        <f t="shared" si="8"/>
        <v/>
      </c>
      <c r="R43" s="92" t="str">
        <f t="shared" si="5"/>
        <v/>
      </c>
      <c r="S43" s="93" t="str">
        <f>IF(N43,"",SUMIF(Kildedata!B:B,"&gt;" &amp;  G43,Kildedata!C:C) - SUMIF(Kildedata!B:B,"&gt;" &amp;  H43,Kildedata!C:C))</f>
        <v/>
      </c>
      <c r="T43" s="90" t="e">
        <f t="shared" si="3"/>
        <v>#VALUE!</v>
      </c>
      <c r="U43" s="94" t="str">
        <f t="shared" si="6"/>
        <v/>
      </c>
      <c r="V43" s="95" t="str">
        <f t="shared" si="9"/>
        <v/>
      </c>
      <c r="W43" s="90"/>
    </row>
    <row r="44" spans="2:23" x14ac:dyDescent="0.25">
      <c r="B44" s="101"/>
      <c r="C44" s="127"/>
      <c r="D44" s="160"/>
      <c r="E44" s="106"/>
      <c r="F44" s="107"/>
      <c r="G44" s="107"/>
      <c r="H44" s="102"/>
      <c r="I44" s="164"/>
      <c r="J44" s="169"/>
      <c r="K44" s="89"/>
      <c r="L44" s="89" t="e">
        <f>C44*1000^(MATCH(UPPER(LEFT(D44,1)),{"B","K","M","G"},0)-1-1)</f>
        <v>#N/A</v>
      </c>
      <c r="M44" s="90" t="b">
        <f t="shared" si="0"/>
        <v>0</v>
      </c>
      <c r="N44" s="90" t="b">
        <f t="shared" si="7"/>
        <v>1</v>
      </c>
      <c r="O44" s="90">
        <f>SUMIF(Kildedata!B:B,"&gt;" &amp;  E44,Kildedata!C:C) - SUMIF(Kildedata!B:B,"&gt;" &amp;  H44,Kildedata!C:C)</f>
        <v>0</v>
      </c>
      <c r="P44" s="90">
        <f>SUMIF(Kildedata!B:B,"&gt;" &amp;  E44,Kildedata!C:C) - SUMIF(Kildedata!B:B,"&gt;" &amp;  F44,Kildedata!C:C)</f>
        <v>0</v>
      </c>
      <c r="Q44" s="91" t="str">
        <f t="shared" si="8"/>
        <v/>
      </c>
      <c r="R44" s="92" t="str">
        <f t="shared" si="5"/>
        <v/>
      </c>
      <c r="S44" s="93" t="str">
        <f>IF(N44,"",SUMIF(Kildedata!B:B,"&gt;" &amp;  G44,Kildedata!C:C) - SUMIF(Kildedata!B:B,"&gt;" &amp;  H44,Kildedata!C:C))</f>
        <v/>
      </c>
      <c r="T44" s="90" t="e">
        <f t="shared" si="3"/>
        <v>#VALUE!</v>
      </c>
      <c r="U44" s="94" t="str">
        <f t="shared" si="6"/>
        <v/>
      </c>
      <c r="V44" s="95" t="str">
        <f t="shared" si="9"/>
        <v/>
      </c>
      <c r="W44" s="90"/>
    </row>
    <row r="45" spans="2:23" x14ac:dyDescent="0.25">
      <c r="B45" s="101"/>
      <c r="C45" s="127"/>
      <c r="D45" s="160"/>
      <c r="E45" s="106"/>
      <c r="F45" s="107"/>
      <c r="G45" s="107"/>
      <c r="H45" s="102"/>
      <c r="I45" s="164"/>
      <c r="J45" s="169"/>
      <c r="K45" s="89"/>
      <c r="L45" s="89" t="e">
        <f>C45*1000^(MATCH(UPPER(LEFT(D45,1)),{"B","K","M","G"},0)-1-1)</f>
        <v>#N/A</v>
      </c>
      <c r="M45" s="90" t="b">
        <f t="shared" si="0"/>
        <v>0</v>
      </c>
      <c r="N45" s="90" t="b">
        <f t="shared" si="7"/>
        <v>1</v>
      </c>
      <c r="O45" s="90">
        <f>SUMIF(Kildedata!B:B,"&gt;" &amp;  E45,Kildedata!C:C) - SUMIF(Kildedata!B:B,"&gt;" &amp;  H45,Kildedata!C:C)</f>
        <v>0</v>
      </c>
      <c r="P45" s="90">
        <f>SUMIF(Kildedata!B:B,"&gt;" &amp;  E45,Kildedata!C:C) - SUMIF(Kildedata!B:B,"&gt;" &amp;  F45,Kildedata!C:C)</f>
        <v>0</v>
      </c>
      <c r="Q45" s="91" t="str">
        <f t="shared" si="8"/>
        <v/>
      </c>
      <c r="R45" s="92" t="str">
        <f t="shared" si="5"/>
        <v/>
      </c>
      <c r="S45" s="93" t="str">
        <f>IF(N45,"",SUMIF(Kildedata!B:B,"&gt;" &amp;  G45,Kildedata!C:C) - SUMIF(Kildedata!B:B,"&gt;" &amp;  H45,Kildedata!C:C))</f>
        <v/>
      </c>
      <c r="T45" s="90" t="e">
        <f t="shared" si="3"/>
        <v>#VALUE!</v>
      </c>
      <c r="U45" s="94" t="str">
        <f t="shared" si="6"/>
        <v/>
      </c>
      <c r="V45" s="95" t="str">
        <f t="shared" si="9"/>
        <v/>
      </c>
      <c r="W45" s="90"/>
    </row>
    <row r="46" spans="2:23" x14ac:dyDescent="0.25">
      <c r="B46" s="101"/>
      <c r="C46" s="127"/>
      <c r="D46" s="160"/>
      <c r="E46" s="106"/>
      <c r="F46" s="107"/>
      <c r="G46" s="107"/>
      <c r="H46" s="102"/>
      <c r="I46" s="164"/>
      <c r="J46" s="169"/>
      <c r="K46" s="89"/>
      <c r="L46" s="89" t="e">
        <f>C46*1000^(MATCH(UPPER(LEFT(D46,1)),{"B","K","M","G"},0)-1-1)</f>
        <v>#N/A</v>
      </c>
      <c r="M46" s="90" t="b">
        <f t="shared" si="0"/>
        <v>0</v>
      </c>
      <c r="N46" s="90" t="b">
        <f t="shared" si="7"/>
        <v>1</v>
      </c>
      <c r="O46" s="90">
        <f>SUMIF(Kildedata!B:B,"&gt;" &amp;  E46,Kildedata!C:C) - SUMIF(Kildedata!B:B,"&gt;" &amp;  H46,Kildedata!C:C)</f>
        <v>0</v>
      </c>
      <c r="P46" s="90">
        <f>SUMIF(Kildedata!B:B,"&gt;" &amp;  E46,Kildedata!C:C) - SUMIF(Kildedata!B:B,"&gt;" &amp;  F46,Kildedata!C:C)</f>
        <v>0</v>
      </c>
      <c r="Q46" s="91" t="str">
        <f t="shared" si="8"/>
        <v/>
      </c>
      <c r="R46" s="92" t="str">
        <f t="shared" si="5"/>
        <v/>
      </c>
      <c r="S46" s="93" t="str">
        <f>IF(N46,"",SUMIF(Kildedata!B:B,"&gt;" &amp;  G46,Kildedata!C:C) - SUMIF(Kildedata!B:B,"&gt;" &amp;  H46,Kildedata!C:C))</f>
        <v/>
      </c>
      <c r="T46" s="90" t="e">
        <f t="shared" si="3"/>
        <v>#VALUE!</v>
      </c>
      <c r="U46" s="94" t="str">
        <f t="shared" si="6"/>
        <v/>
      </c>
      <c r="V46" s="95" t="str">
        <f t="shared" si="9"/>
        <v/>
      </c>
      <c r="W46" s="90"/>
    </row>
    <row r="47" spans="2:23" x14ac:dyDescent="0.25">
      <c r="B47" s="101"/>
      <c r="C47" s="127"/>
      <c r="D47" s="160"/>
      <c r="E47" s="106"/>
      <c r="F47" s="107"/>
      <c r="G47" s="107"/>
      <c r="H47" s="102"/>
      <c r="I47" s="164"/>
      <c r="J47" s="169"/>
      <c r="K47" s="89"/>
      <c r="L47" s="89" t="e">
        <f>C47*1000^(MATCH(UPPER(LEFT(D47,1)),{"B","K","M","G"},0)-1-1)</f>
        <v>#N/A</v>
      </c>
      <c r="M47" s="90" t="b">
        <f t="shared" si="0"/>
        <v>0</v>
      </c>
      <c r="N47" s="90" t="b">
        <f t="shared" si="7"/>
        <v>1</v>
      </c>
      <c r="O47" s="90">
        <f>SUMIF(Kildedata!B:B,"&gt;" &amp;  E47,Kildedata!C:C) - SUMIF(Kildedata!B:B,"&gt;" &amp;  H47,Kildedata!C:C)</f>
        <v>0</v>
      </c>
      <c r="P47" s="90">
        <f>SUMIF(Kildedata!B:B,"&gt;" &amp;  E47,Kildedata!C:C) - SUMIF(Kildedata!B:B,"&gt;" &amp;  F47,Kildedata!C:C)</f>
        <v>0</v>
      </c>
      <c r="Q47" s="91" t="str">
        <f t="shared" si="8"/>
        <v/>
      </c>
      <c r="R47" s="92" t="str">
        <f t="shared" si="5"/>
        <v/>
      </c>
      <c r="S47" s="93" t="str">
        <f>IF(N47,"",SUMIF(Kildedata!B:B,"&gt;" &amp;  G47,Kildedata!C:C) - SUMIF(Kildedata!B:B,"&gt;" &amp;  H47,Kildedata!C:C))</f>
        <v/>
      </c>
      <c r="T47" s="90" t="e">
        <f t="shared" si="3"/>
        <v>#VALUE!</v>
      </c>
      <c r="U47" s="94" t="str">
        <f t="shared" si="6"/>
        <v/>
      </c>
      <c r="V47" s="95" t="str">
        <f t="shared" si="9"/>
        <v/>
      </c>
      <c r="W47" s="90"/>
    </row>
    <row r="48" spans="2:23" x14ac:dyDescent="0.25">
      <c r="B48" s="101"/>
      <c r="C48" s="127"/>
      <c r="D48" s="160"/>
      <c r="E48" s="106"/>
      <c r="F48" s="107"/>
      <c r="G48" s="107"/>
      <c r="H48" s="102"/>
      <c r="I48" s="164"/>
      <c r="J48" s="169"/>
      <c r="K48" s="89"/>
      <c r="L48" s="89" t="e">
        <f>C48*1000^(MATCH(UPPER(LEFT(D48,1)),{"B","K","M","G"},0)-1-1)</f>
        <v>#N/A</v>
      </c>
      <c r="M48" s="90" t="b">
        <f t="shared" si="0"/>
        <v>0</v>
      </c>
      <c r="N48" s="90" t="b">
        <f t="shared" si="7"/>
        <v>1</v>
      </c>
      <c r="O48" s="90">
        <f>SUMIF(Kildedata!B:B,"&gt;" &amp;  E48,Kildedata!C:C) - SUMIF(Kildedata!B:B,"&gt;" &amp;  H48,Kildedata!C:C)</f>
        <v>0</v>
      </c>
      <c r="P48" s="90">
        <f>SUMIF(Kildedata!B:B,"&gt;" &amp;  E48,Kildedata!C:C) - SUMIF(Kildedata!B:B,"&gt;" &amp;  F48,Kildedata!C:C)</f>
        <v>0</v>
      </c>
      <c r="Q48" s="91" t="str">
        <f t="shared" si="8"/>
        <v/>
      </c>
      <c r="R48" s="92" t="str">
        <f t="shared" si="5"/>
        <v/>
      </c>
      <c r="S48" s="93" t="str">
        <f>IF(N48,"",SUMIF(Kildedata!B:B,"&gt;" &amp;  G48,Kildedata!C:C) - SUMIF(Kildedata!B:B,"&gt;" &amp;  H48,Kildedata!C:C))</f>
        <v/>
      </c>
      <c r="T48" s="90" t="e">
        <f t="shared" si="3"/>
        <v>#VALUE!</v>
      </c>
      <c r="U48" s="94" t="str">
        <f t="shared" si="6"/>
        <v/>
      </c>
      <c r="V48" s="95" t="str">
        <f t="shared" si="9"/>
        <v/>
      </c>
      <c r="W48" s="90"/>
    </row>
    <row r="49" spans="2:23" x14ac:dyDescent="0.25">
      <c r="B49" s="101"/>
      <c r="C49" s="127"/>
      <c r="D49" s="160"/>
      <c r="E49" s="106"/>
      <c r="F49" s="107"/>
      <c r="G49" s="107"/>
      <c r="H49" s="102"/>
      <c r="I49" s="164"/>
      <c r="J49" s="169"/>
      <c r="K49" s="89"/>
      <c r="L49" s="89" t="e">
        <f>C49*1000^(MATCH(UPPER(LEFT(D49,1)),{"B","K","M","G"},0)-1-1)</f>
        <v>#N/A</v>
      </c>
      <c r="M49" s="90" t="b">
        <f t="shared" si="0"/>
        <v>0</v>
      </c>
      <c r="N49" s="90" t="b">
        <f t="shared" si="7"/>
        <v>1</v>
      </c>
      <c r="O49" s="90">
        <f>SUMIF(Kildedata!B:B,"&gt;" &amp;  E49,Kildedata!C:C) - SUMIF(Kildedata!B:B,"&gt;" &amp;  H49,Kildedata!C:C)</f>
        <v>0</v>
      </c>
      <c r="P49" s="90">
        <f>SUMIF(Kildedata!B:B,"&gt;" &amp;  E49,Kildedata!C:C) - SUMIF(Kildedata!B:B,"&gt;" &amp;  F49,Kildedata!C:C)</f>
        <v>0</v>
      </c>
      <c r="Q49" s="91" t="str">
        <f t="shared" si="8"/>
        <v/>
      </c>
      <c r="R49" s="92" t="str">
        <f t="shared" si="5"/>
        <v/>
      </c>
      <c r="S49" s="93" t="str">
        <f>IF(N49,"",SUMIF(Kildedata!B:B,"&gt;" &amp;  G49,Kildedata!C:C) - SUMIF(Kildedata!B:B,"&gt;" &amp;  H49,Kildedata!C:C))</f>
        <v/>
      </c>
      <c r="T49" s="90" t="e">
        <f t="shared" si="3"/>
        <v>#VALUE!</v>
      </c>
      <c r="U49" s="94" t="str">
        <f t="shared" si="6"/>
        <v/>
      </c>
      <c r="V49" s="95" t="str">
        <f t="shared" si="9"/>
        <v/>
      </c>
      <c r="W49" s="90"/>
    </row>
    <row r="50" spans="2:23" x14ac:dyDescent="0.25">
      <c r="B50" s="101"/>
      <c r="C50" s="127"/>
      <c r="D50" s="160"/>
      <c r="E50" s="106"/>
      <c r="F50" s="107"/>
      <c r="G50" s="107"/>
      <c r="H50" s="102"/>
      <c r="I50" s="164"/>
      <c r="J50" s="169"/>
      <c r="K50" s="89"/>
      <c r="L50" s="89" t="e">
        <f>C50*1000^(MATCH(UPPER(LEFT(D50,1)),{"B","K","M","G"},0)-1-1)</f>
        <v>#N/A</v>
      </c>
      <c r="M50" s="90" t="b">
        <f t="shared" si="0"/>
        <v>0</v>
      </c>
      <c r="N50" s="90" t="b">
        <f t="shared" si="7"/>
        <v>1</v>
      </c>
      <c r="O50" s="90">
        <f>SUMIF(Kildedata!B:B,"&gt;" &amp;  E50,Kildedata!C:C) - SUMIF(Kildedata!B:B,"&gt;" &amp;  H50,Kildedata!C:C)</f>
        <v>0</v>
      </c>
      <c r="P50" s="90">
        <f>SUMIF(Kildedata!B:B,"&gt;" &amp;  E50,Kildedata!C:C) - SUMIF(Kildedata!B:B,"&gt;" &amp;  F50,Kildedata!C:C)</f>
        <v>0</v>
      </c>
      <c r="Q50" s="91" t="str">
        <f t="shared" si="8"/>
        <v/>
      </c>
      <c r="R50" s="92" t="str">
        <f t="shared" si="5"/>
        <v/>
      </c>
      <c r="S50" s="93" t="str">
        <f>IF(N50,"",SUMIF(Kildedata!B:B,"&gt;" &amp;  G50,Kildedata!C:C) - SUMIF(Kildedata!B:B,"&gt;" &amp;  H50,Kildedata!C:C))</f>
        <v/>
      </c>
      <c r="T50" s="90" t="e">
        <f t="shared" si="3"/>
        <v>#VALUE!</v>
      </c>
      <c r="U50" s="94" t="str">
        <f t="shared" si="6"/>
        <v/>
      </c>
      <c r="V50" s="95" t="str">
        <f t="shared" si="9"/>
        <v/>
      </c>
      <c r="W50" s="90"/>
    </row>
    <row r="51" spans="2:23" x14ac:dyDescent="0.25">
      <c r="B51" s="101"/>
      <c r="C51" s="127"/>
      <c r="D51" s="160"/>
      <c r="E51" s="106"/>
      <c r="F51" s="107"/>
      <c r="G51" s="107"/>
      <c r="H51" s="102"/>
      <c r="I51" s="164"/>
      <c r="J51" s="169"/>
      <c r="K51" s="89"/>
      <c r="L51" s="89" t="e">
        <f>C51*1000^(MATCH(UPPER(LEFT(D51,1)),{"B","K","M","G"},0)-1-1)</f>
        <v>#N/A</v>
      </c>
      <c r="M51" s="90" t="b">
        <f t="shared" si="0"/>
        <v>0</v>
      </c>
      <c r="N51" s="90" t="b">
        <f t="shared" si="7"/>
        <v>1</v>
      </c>
      <c r="O51" s="90">
        <f>SUMIF(Kildedata!B:B,"&gt;" &amp;  E51,Kildedata!C:C) - SUMIF(Kildedata!B:B,"&gt;" &amp;  H51,Kildedata!C:C)</f>
        <v>0</v>
      </c>
      <c r="P51" s="90">
        <f>SUMIF(Kildedata!B:B,"&gt;" &amp;  E51,Kildedata!C:C) - SUMIF(Kildedata!B:B,"&gt;" &amp;  F51,Kildedata!C:C)</f>
        <v>0</v>
      </c>
      <c r="Q51" s="91" t="str">
        <f t="shared" si="8"/>
        <v/>
      </c>
      <c r="R51" s="92" t="str">
        <f t="shared" si="5"/>
        <v/>
      </c>
      <c r="S51" s="93" t="str">
        <f>IF(N51,"",SUMIF(Kildedata!B:B,"&gt;" &amp;  G51,Kildedata!C:C) - SUMIF(Kildedata!B:B,"&gt;" &amp;  H51,Kildedata!C:C))</f>
        <v/>
      </c>
      <c r="T51" s="90" t="e">
        <f t="shared" si="3"/>
        <v>#VALUE!</v>
      </c>
      <c r="U51" s="94" t="str">
        <f t="shared" si="6"/>
        <v/>
      </c>
      <c r="V51" s="95" t="str">
        <f t="shared" si="9"/>
        <v/>
      </c>
      <c r="W51" s="90"/>
    </row>
    <row r="52" spans="2:23" x14ac:dyDescent="0.25">
      <c r="B52" s="101"/>
      <c r="C52" s="127"/>
      <c r="D52" s="160"/>
      <c r="E52" s="106"/>
      <c r="F52" s="107"/>
      <c r="G52" s="107"/>
      <c r="H52" s="102"/>
      <c r="I52" s="164"/>
      <c r="J52" s="169"/>
      <c r="K52" s="89"/>
      <c r="L52" s="89" t="e">
        <f>C52*1000^(MATCH(UPPER(LEFT(D52,1)),{"B","K","M","G"},0)-1-1)</f>
        <v>#N/A</v>
      </c>
      <c r="M52" s="90" t="b">
        <f t="shared" si="0"/>
        <v>0</v>
      </c>
      <c r="N52" s="90" t="b">
        <f t="shared" si="7"/>
        <v>1</v>
      </c>
      <c r="O52" s="90">
        <f>SUMIF(Kildedata!B:B,"&gt;" &amp;  E52,Kildedata!C:C) - SUMIF(Kildedata!B:B,"&gt;" &amp;  H52,Kildedata!C:C)</f>
        <v>0</v>
      </c>
      <c r="P52" s="90">
        <f>SUMIF(Kildedata!B:B,"&gt;" &amp;  E52,Kildedata!C:C) - SUMIF(Kildedata!B:B,"&gt;" &amp;  F52,Kildedata!C:C)</f>
        <v>0</v>
      </c>
      <c r="Q52" s="91" t="str">
        <f t="shared" si="8"/>
        <v/>
      </c>
      <c r="R52" s="92" t="str">
        <f t="shared" si="5"/>
        <v/>
      </c>
      <c r="S52" s="93" t="str">
        <f>IF(N52,"",SUMIF(Kildedata!B:B,"&gt;" &amp;  G52,Kildedata!C:C) - SUMIF(Kildedata!B:B,"&gt;" &amp;  H52,Kildedata!C:C))</f>
        <v/>
      </c>
      <c r="T52" s="90" t="e">
        <f t="shared" si="3"/>
        <v>#VALUE!</v>
      </c>
      <c r="U52" s="94" t="str">
        <f t="shared" si="6"/>
        <v/>
      </c>
      <c r="V52" s="95" t="str">
        <f t="shared" si="9"/>
        <v/>
      </c>
      <c r="W52" s="90"/>
    </row>
    <row r="53" spans="2:23" x14ac:dyDescent="0.25">
      <c r="B53" s="101"/>
      <c r="C53" s="127"/>
      <c r="D53" s="160"/>
      <c r="E53" s="106"/>
      <c r="F53" s="107"/>
      <c r="G53" s="107"/>
      <c r="H53" s="102"/>
      <c r="I53" s="164"/>
      <c r="J53" s="169"/>
      <c r="K53" s="89"/>
      <c r="L53" s="89" t="e">
        <f>C53*1000^(MATCH(UPPER(LEFT(D53,1)),{"B","K","M","G"},0)-1-1)</f>
        <v>#N/A</v>
      </c>
      <c r="M53" s="90" t="b">
        <f t="shared" si="0"/>
        <v>0</v>
      </c>
      <c r="N53" s="90" t="b">
        <f t="shared" si="7"/>
        <v>1</v>
      </c>
      <c r="O53" s="90">
        <f>SUMIF(Kildedata!B:B,"&gt;" &amp;  E53,Kildedata!C:C) - SUMIF(Kildedata!B:B,"&gt;" &amp;  H53,Kildedata!C:C)</f>
        <v>0</v>
      </c>
      <c r="P53" s="90">
        <f>SUMIF(Kildedata!B:B,"&gt;" &amp;  E53,Kildedata!C:C) - SUMIF(Kildedata!B:B,"&gt;" &amp;  F53,Kildedata!C:C)</f>
        <v>0</v>
      </c>
      <c r="Q53" s="91" t="str">
        <f t="shared" si="8"/>
        <v/>
      </c>
      <c r="R53" s="92" t="str">
        <f t="shared" si="5"/>
        <v/>
      </c>
      <c r="S53" s="93" t="str">
        <f>IF(N53,"",SUMIF(Kildedata!B:B,"&gt;" &amp;  G53,Kildedata!C:C) - SUMIF(Kildedata!B:B,"&gt;" &amp;  H53,Kildedata!C:C))</f>
        <v/>
      </c>
      <c r="T53" s="90" t="e">
        <f t="shared" si="3"/>
        <v>#VALUE!</v>
      </c>
      <c r="U53" s="94" t="str">
        <f t="shared" si="6"/>
        <v/>
      </c>
      <c r="V53" s="95" t="str">
        <f t="shared" si="9"/>
        <v/>
      </c>
      <c r="W53" s="90"/>
    </row>
    <row r="54" spans="2:23" x14ac:dyDescent="0.25">
      <c r="B54" s="101"/>
      <c r="C54" s="127"/>
      <c r="D54" s="160"/>
      <c r="E54" s="106"/>
      <c r="F54" s="107"/>
      <c r="G54" s="107"/>
      <c r="H54" s="102"/>
      <c r="I54" s="164"/>
      <c r="J54" s="169"/>
      <c r="K54" s="89"/>
      <c r="L54" s="89" t="e">
        <f>C54*1000^(MATCH(UPPER(LEFT(D54,1)),{"B","K","M","G"},0)-1-1)</f>
        <v>#N/A</v>
      </c>
      <c r="M54" s="90" t="b">
        <f t="shared" si="0"/>
        <v>0</v>
      </c>
      <c r="N54" s="90" t="b">
        <f t="shared" si="7"/>
        <v>1</v>
      </c>
      <c r="O54" s="90">
        <f>SUMIF(Kildedata!B:B,"&gt;" &amp;  E54,Kildedata!C:C) - SUMIF(Kildedata!B:B,"&gt;" &amp;  H54,Kildedata!C:C)</f>
        <v>0</v>
      </c>
      <c r="P54" s="90">
        <f>SUMIF(Kildedata!B:B,"&gt;" &amp;  E54,Kildedata!C:C) - SUMIF(Kildedata!B:B,"&gt;" &amp;  F54,Kildedata!C:C)</f>
        <v>0</v>
      </c>
      <c r="Q54" s="91" t="str">
        <f t="shared" si="8"/>
        <v/>
      </c>
      <c r="R54" s="92" t="str">
        <f t="shared" si="5"/>
        <v/>
      </c>
      <c r="S54" s="93" t="str">
        <f>IF(N54,"",SUMIF(Kildedata!B:B,"&gt;" &amp;  G54,Kildedata!C:C) - SUMIF(Kildedata!B:B,"&gt;" &amp;  H54,Kildedata!C:C))</f>
        <v/>
      </c>
      <c r="T54" s="90" t="e">
        <f t="shared" si="3"/>
        <v>#VALUE!</v>
      </c>
      <c r="U54" s="94" t="str">
        <f t="shared" si="6"/>
        <v/>
      </c>
      <c r="V54" s="95" t="str">
        <f t="shared" si="9"/>
        <v/>
      </c>
      <c r="W54" s="90"/>
    </row>
    <row r="55" spans="2:23" x14ac:dyDescent="0.25">
      <c r="B55" s="101"/>
      <c r="C55" s="127"/>
      <c r="D55" s="160"/>
      <c r="E55" s="106"/>
      <c r="F55" s="107"/>
      <c r="G55" s="107"/>
      <c r="H55" s="102"/>
      <c r="I55" s="164"/>
      <c r="J55" s="169"/>
      <c r="K55" s="89"/>
      <c r="L55" s="89" t="e">
        <f>C55*1000^(MATCH(UPPER(LEFT(D55,1)),{"B","K","M","G"},0)-1-1)</f>
        <v>#N/A</v>
      </c>
      <c r="M55" s="90" t="b">
        <f t="shared" si="0"/>
        <v>0</v>
      </c>
      <c r="N55" s="90" t="b">
        <f t="shared" si="7"/>
        <v>1</v>
      </c>
      <c r="O55" s="90">
        <f>SUMIF(Kildedata!B:B,"&gt;" &amp;  E55,Kildedata!C:C) - SUMIF(Kildedata!B:B,"&gt;" &amp;  H55,Kildedata!C:C)</f>
        <v>0</v>
      </c>
      <c r="P55" s="90">
        <f>SUMIF(Kildedata!B:B,"&gt;" &amp;  E55,Kildedata!C:C) - SUMIF(Kildedata!B:B,"&gt;" &amp;  F55,Kildedata!C:C)</f>
        <v>0</v>
      </c>
      <c r="Q55" s="91" t="str">
        <f t="shared" si="8"/>
        <v/>
      </c>
      <c r="R55" s="92" t="str">
        <f t="shared" si="5"/>
        <v/>
      </c>
      <c r="S55" s="93" t="str">
        <f>IF(N55,"",SUMIF(Kildedata!B:B,"&gt;" &amp;  G55,Kildedata!C:C) - SUMIF(Kildedata!B:B,"&gt;" &amp;  H55,Kildedata!C:C))</f>
        <v/>
      </c>
      <c r="T55" s="90" t="e">
        <f t="shared" si="3"/>
        <v>#VALUE!</v>
      </c>
      <c r="U55" s="94" t="str">
        <f t="shared" si="6"/>
        <v/>
      </c>
      <c r="V55" s="95" t="str">
        <f t="shared" si="9"/>
        <v/>
      </c>
      <c r="W55" s="90"/>
    </row>
    <row r="56" spans="2:23" x14ac:dyDescent="0.25">
      <c r="B56" s="101"/>
      <c r="C56" s="127"/>
      <c r="D56" s="160"/>
      <c r="E56" s="106"/>
      <c r="F56" s="107"/>
      <c r="G56" s="107"/>
      <c r="H56" s="102"/>
      <c r="I56" s="164"/>
      <c r="J56" s="169"/>
      <c r="K56" s="89"/>
      <c r="L56" s="89" t="e">
        <f>C56*1000^(MATCH(UPPER(LEFT(D56,1)),{"B","K","M","G"},0)-1-1)</f>
        <v>#N/A</v>
      </c>
      <c r="M56" s="90" t="b">
        <f t="shared" si="0"/>
        <v>0</v>
      </c>
      <c r="N56" s="90" t="b">
        <f t="shared" si="7"/>
        <v>1</v>
      </c>
      <c r="O56" s="90">
        <f>SUMIF(Kildedata!B:B,"&gt;" &amp;  E56,Kildedata!C:C) - SUMIF(Kildedata!B:B,"&gt;" &amp;  H56,Kildedata!C:C)</f>
        <v>0</v>
      </c>
      <c r="P56" s="90">
        <f>SUMIF(Kildedata!B:B,"&gt;" &amp;  E56,Kildedata!C:C) - SUMIF(Kildedata!B:B,"&gt;" &amp;  F56,Kildedata!C:C)</f>
        <v>0</v>
      </c>
      <c r="Q56" s="91" t="str">
        <f t="shared" si="8"/>
        <v/>
      </c>
      <c r="R56" s="92" t="str">
        <f t="shared" si="5"/>
        <v/>
      </c>
      <c r="S56" s="93" t="str">
        <f>IF(N56,"",SUMIF(Kildedata!B:B,"&gt;" &amp;  G56,Kildedata!C:C) - SUMIF(Kildedata!B:B,"&gt;" &amp;  H56,Kildedata!C:C))</f>
        <v/>
      </c>
      <c r="T56" s="90" t="e">
        <f t="shared" si="3"/>
        <v>#VALUE!</v>
      </c>
      <c r="U56" s="94" t="str">
        <f t="shared" si="6"/>
        <v/>
      </c>
      <c r="V56" s="95" t="str">
        <f t="shared" si="9"/>
        <v/>
      </c>
      <c r="W56" s="90"/>
    </row>
    <row r="57" spans="2:23" x14ac:dyDescent="0.25">
      <c r="B57" s="101"/>
      <c r="C57" s="127"/>
      <c r="D57" s="160"/>
      <c r="E57" s="106"/>
      <c r="F57" s="107"/>
      <c r="G57" s="107"/>
      <c r="H57" s="102"/>
      <c r="I57" s="164"/>
      <c r="J57" s="169"/>
      <c r="K57" s="89"/>
      <c r="L57" s="89" t="e">
        <f>C57*1000^(MATCH(UPPER(LEFT(D57,1)),{"B","K","M","G"},0)-1-1)</f>
        <v>#N/A</v>
      </c>
      <c r="M57" s="90" t="b">
        <f t="shared" si="0"/>
        <v>0</v>
      </c>
      <c r="N57" s="90" t="b">
        <f t="shared" si="7"/>
        <v>1</v>
      </c>
      <c r="O57" s="90">
        <f>SUMIF(Kildedata!B:B,"&gt;" &amp;  E57,Kildedata!C:C) - SUMIF(Kildedata!B:B,"&gt;" &amp;  H57,Kildedata!C:C)</f>
        <v>0</v>
      </c>
      <c r="P57" s="90">
        <f>SUMIF(Kildedata!B:B,"&gt;" &amp;  E57,Kildedata!C:C) - SUMIF(Kildedata!B:B,"&gt;" &amp;  F57,Kildedata!C:C)</f>
        <v>0</v>
      </c>
      <c r="Q57" s="91" t="str">
        <f t="shared" si="8"/>
        <v/>
      </c>
      <c r="R57" s="92" t="str">
        <f t="shared" si="5"/>
        <v/>
      </c>
      <c r="S57" s="93" t="str">
        <f>IF(N57,"",SUMIF(Kildedata!B:B,"&gt;" &amp;  G57,Kildedata!C:C) - SUMIF(Kildedata!B:B,"&gt;" &amp;  H57,Kildedata!C:C))</f>
        <v/>
      </c>
      <c r="T57" s="90" t="e">
        <f t="shared" si="3"/>
        <v>#VALUE!</v>
      </c>
      <c r="U57" s="94" t="str">
        <f t="shared" si="6"/>
        <v/>
      </c>
      <c r="V57" s="95" t="str">
        <f t="shared" si="9"/>
        <v/>
      </c>
      <c r="W57" s="90"/>
    </row>
    <row r="58" spans="2:23" x14ac:dyDescent="0.25">
      <c r="B58" s="101"/>
      <c r="C58" s="127"/>
      <c r="D58" s="160"/>
      <c r="E58" s="106"/>
      <c r="F58" s="107"/>
      <c r="G58" s="107"/>
      <c r="H58" s="102"/>
      <c r="I58" s="164"/>
      <c r="J58" s="169"/>
      <c r="K58" s="89"/>
      <c r="L58" s="89" t="e">
        <f>C58*1000^(MATCH(UPPER(LEFT(D58,1)),{"B","K","M","G"},0)-1-1)</f>
        <v>#N/A</v>
      </c>
      <c r="M58" s="90" t="b">
        <f t="shared" si="0"/>
        <v>0</v>
      </c>
      <c r="N58" s="90" t="b">
        <f t="shared" si="7"/>
        <v>1</v>
      </c>
      <c r="O58" s="90">
        <f>SUMIF(Kildedata!B:B,"&gt;" &amp;  E58,Kildedata!C:C) - SUMIF(Kildedata!B:B,"&gt;" &amp;  H58,Kildedata!C:C)</f>
        <v>0</v>
      </c>
      <c r="P58" s="90">
        <f>SUMIF(Kildedata!B:B,"&gt;" &amp;  E58,Kildedata!C:C) - SUMIF(Kildedata!B:B,"&gt;" &amp;  F58,Kildedata!C:C)</f>
        <v>0</v>
      </c>
      <c r="Q58" s="91" t="str">
        <f t="shared" si="8"/>
        <v/>
      </c>
      <c r="R58" s="92" t="str">
        <f t="shared" si="5"/>
        <v/>
      </c>
      <c r="S58" s="93" t="str">
        <f>IF(N58,"",SUMIF(Kildedata!B:B,"&gt;" &amp;  G58,Kildedata!C:C) - SUMIF(Kildedata!B:B,"&gt;" &amp;  H58,Kildedata!C:C))</f>
        <v/>
      </c>
      <c r="T58" s="90" t="e">
        <f t="shared" si="3"/>
        <v>#VALUE!</v>
      </c>
      <c r="U58" s="94" t="str">
        <f t="shared" si="6"/>
        <v/>
      </c>
      <c r="V58" s="95" t="str">
        <f t="shared" si="9"/>
        <v/>
      </c>
      <c r="W58" s="90"/>
    </row>
    <row r="59" spans="2:23" x14ac:dyDescent="0.25">
      <c r="B59" s="101"/>
      <c r="C59" s="127"/>
      <c r="D59" s="160"/>
      <c r="E59" s="106"/>
      <c r="F59" s="107"/>
      <c r="G59" s="107"/>
      <c r="H59" s="102"/>
      <c r="I59" s="164"/>
      <c r="J59" s="169"/>
      <c r="K59" s="89"/>
      <c r="L59" s="89" t="e">
        <f>C59*1000^(MATCH(UPPER(LEFT(D59,1)),{"B","K","M","G"},0)-1-1)</f>
        <v>#N/A</v>
      </c>
      <c r="M59" s="90" t="b">
        <f t="shared" si="0"/>
        <v>0</v>
      </c>
      <c r="N59" s="90" t="b">
        <f t="shared" si="7"/>
        <v>1</v>
      </c>
      <c r="O59" s="90">
        <f>SUMIF(Kildedata!B:B,"&gt;" &amp;  E59,Kildedata!C:C) - SUMIF(Kildedata!B:B,"&gt;" &amp;  H59,Kildedata!C:C)</f>
        <v>0</v>
      </c>
      <c r="P59" s="90">
        <f>SUMIF(Kildedata!B:B,"&gt;" &amp;  E59,Kildedata!C:C) - SUMIF(Kildedata!B:B,"&gt;" &amp;  F59,Kildedata!C:C)</f>
        <v>0</v>
      </c>
      <c r="Q59" s="91" t="str">
        <f t="shared" si="8"/>
        <v/>
      </c>
      <c r="R59" s="92" t="str">
        <f t="shared" si="5"/>
        <v/>
      </c>
      <c r="S59" s="93" t="str">
        <f>IF(N59,"",SUMIF(Kildedata!B:B,"&gt;" &amp;  G59,Kildedata!C:C) - SUMIF(Kildedata!B:B,"&gt;" &amp;  H59,Kildedata!C:C))</f>
        <v/>
      </c>
      <c r="T59" s="90" t="e">
        <f t="shared" si="3"/>
        <v>#VALUE!</v>
      </c>
      <c r="U59" s="94" t="str">
        <f t="shared" si="6"/>
        <v/>
      </c>
      <c r="V59" s="95" t="str">
        <f t="shared" si="9"/>
        <v/>
      </c>
      <c r="W59" s="90"/>
    </row>
    <row r="60" spans="2:23" x14ac:dyDescent="0.25">
      <c r="B60" s="101"/>
      <c r="C60" s="127"/>
      <c r="D60" s="160"/>
      <c r="E60" s="106"/>
      <c r="F60" s="107"/>
      <c r="G60" s="107"/>
      <c r="H60" s="102"/>
      <c r="I60" s="164"/>
      <c r="J60" s="169"/>
      <c r="K60" s="89"/>
      <c r="L60" s="89" t="e">
        <f>C60*1000^(MATCH(UPPER(LEFT(D60,1)),{"B","K","M","G"},0)-1-1)</f>
        <v>#N/A</v>
      </c>
      <c r="M60" s="90" t="b">
        <f t="shared" si="0"/>
        <v>0</v>
      </c>
      <c r="N60" s="90" t="b">
        <f t="shared" si="7"/>
        <v>1</v>
      </c>
      <c r="O60" s="90">
        <f>SUMIF(Kildedata!B:B,"&gt;" &amp;  E60,Kildedata!C:C) - SUMIF(Kildedata!B:B,"&gt;" &amp;  H60,Kildedata!C:C)</f>
        <v>0</v>
      </c>
      <c r="P60" s="90">
        <f>SUMIF(Kildedata!B:B,"&gt;" &amp;  E60,Kildedata!C:C) - SUMIF(Kildedata!B:B,"&gt;" &amp;  F60,Kildedata!C:C)</f>
        <v>0</v>
      </c>
      <c r="Q60" s="91" t="str">
        <f t="shared" si="8"/>
        <v/>
      </c>
      <c r="R60" s="92" t="str">
        <f t="shared" si="5"/>
        <v/>
      </c>
      <c r="S60" s="93" t="str">
        <f>IF(N60,"",SUMIF(Kildedata!B:B,"&gt;" &amp;  G60,Kildedata!C:C) - SUMIF(Kildedata!B:B,"&gt;" &amp;  H60,Kildedata!C:C))</f>
        <v/>
      </c>
      <c r="T60" s="90" t="e">
        <f t="shared" si="3"/>
        <v>#VALUE!</v>
      </c>
      <c r="U60" s="94" t="str">
        <f t="shared" si="6"/>
        <v/>
      </c>
      <c r="V60" s="95" t="str">
        <f t="shared" si="9"/>
        <v/>
      </c>
      <c r="W60" s="90"/>
    </row>
    <row r="61" spans="2:23" x14ac:dyDescent="0.25">
      <c r="B61" s="101"/>
      <c r="C61" s="127"/>
      <c r="D61" s="160"/>
      <c r="E61" s="106"/>
      <c r="F61" s="107"/>
      <c r="G61" s="107"/>
      <c r="H61" s="102"/>
      <c r="I61" s="164"/>
      <c r="J61" s="169"/>
      <c r="K61" s="89"/>
      <c r="L61" s="89" t="e">
        <f>C61*1000^(MATCH(UPPER(LEFT(D61,1)),{"B","K","M","G"},0)-1-1)</f>
        <v>#N/A</v>
      </c>
      <c r="M61" s="90" t="b">
        <f t="shared" si="0"/>
        <v>0</v>
      </c>
      <c r="N61" s="90" t="b">
        <f t="shared" si="7"/>
        <v>1</v>
      </c>
      <c r="O61" s="90">
        <f>SUMIF(Kildedata!B:B,"&gt;" &amp;  E61,Kildedata!C:C) - SUMIF(Kildedata!B:B,"&gt;" &amp;  H61,Kildedata!C:C)</f>
        <v>0</v>
      </c>
      <c r="P61" s="90">
        <f>SUMIF(Kildedata!B:B,"&gt;" &amp;  E61,Kildedata!C:C) - SUMIF(Kildedata!B:B,"&gt;" &amp;  F61,Kildedata!C:C)</f>
        <v>0</v>
      </c>
      <c r="Q61" s="91" t="str">
        <f t="shared" si="8"/>
        <v/>
      </c>
      <c r="R61" s="92" t="str">
        <f t="shared" si="5"/>
        <v/>
      </c>
      <c r="S61" s="93" t="str">
        <f>IF(N61,"",SUMIF(Kildedata!B:B,"&gt;" &amp;  G61,Kildedata!C:C) - SUMIF(Kildedata!B:B,"&gt;" &amp;  H61,Kildedata!C:C))</f>
        <v/>
      </c>
      <c r="T61" s="90" t="e">
        <f t="shared" si="3"/>
        <v>#VALUE!</v>
      </c>
      <c r="U61" s="94" t="str">
        <f t="shared" si="6"/>
        <v/>
      </c>
      <c r="V61" s="95" t="str">
        <f t="shared" si="9"/>
        <v/>
      </c>
      <c r="W61" s="90"/>
    </row>
    <row r="62" spans="2:23" x14ac:dyDescent="0.25">
      <c r="B62" s="101"/>
      <c r="C62" s="127"/>
      <c r="D62" s="160"/>
      <c r="E62" s="106"/>
      <c r="F62" s="107"/>
      <c r="G62" s="107"/>
      <c r="H62" s="102"/>
      <c r="I62" s="164"/>
      <c r="J62" s="169"/>
      <c r="K62" s="89"/>
      <c r="L62" s="89" t="e">
        <f>C62*1000^(MATCH(UPPER(LEFT(D62,1)),{"B","K","M","G"},0)-1-1)</f>
        <v>#N/A</v>
      </c>
      <c r="M62" s="90" t="b">
        <f t="shared" si="0"/>
        <v>0</v>
      </c>
      <c r="N62" s="90" t="b">
        <f t="shared" si="7"/>
        <v>1</v>
      </c>
      <c r="O62" s="90">
        <f>SUMIF(Kildedata!B:B,"&gt;" &amp;  E62,Kildedata!C:C) - SUMIF(Kildedata!B:B,"&gt;" &amp;  H62,Kildedata!C:C)</f>
        <v>0</v>
      </c>
      <c r="P62" s="90">
        <f>SUMIF(Kildedata!B:B,"&gt;" &amp;  E62,Kildedata!C:C) - SUMIF(Kildedata!B:B,"&gt;" &amp;  F62,Kildedata!C:C)</f>
        <v>0</v>
      </c>
      <c r="Q62" s="91" t="str">
        <f t="shared" si="8"/>
        <v/>
      </c>
      <c r="R62" s="92" t="str">
        <f t="shared" si="5"/>
        <v/>
      </c>
      <c r="S62" s="93" t="str">
        <f>IF(N62,"",SUMIF(Kildedata!B:B,"&gt;" &amp;  G62,Kildedata!C:C) - SUMIF(Kildedata!B:B,"&gt;" &amp;  H62,Kildedata!C:C))</f>
        <v/>
      </c>
      <c r="T62" s="90" t="e">
        <f t="shared" si="3"/>
        <v>#VALUE!</v>
      </c>
      <c r="U62" s="94" t="str">
        <f t="shared" si="6"/>
        <v/>
      </c>
      <c r="V62" s="95" t="str">
        <f t="shared" si="9"/>
        <v/>
      </c>
      <c r="W62" s="90"/>
    </row>
    <row r="63" spans="2:23" x14ac:dyDescent="0.25">
      <c r="B63" s="101"/>
      <c r="C63" s="127"/>
      <c r="D63" s="160"/>
      <c r="E63" s="106"/>
      <c r="F63" s="107"/>
      <c r="G63" s="107"/>
      <c r="H63" s="102"/>
      <c r="I63" s="164"/>
      <c r="J63" s="169"/>
      <c r="K63" s="89"/>
      <c r="L63" s="89" t="e">
        <f>C63*1000^(MATCH(UPPER(LEFT(D63,1)),{"B","K","M","G"},0)-1-1)</f>
        <v>#N/A</v>
      </c>
      <c r="M63" s="90" t="b">
        <f t="shared" si="0"/>
        <v>0</v>
      </c>
      <c r="N63" s="90" t="b">
        <f t="shared" si="7"/>
        <v>1</v>
      </c>
      <c r="O63" s="90">
        <f>SUMIF(Kildedata!B:B,"&gt;" &amp;  E63,Kildedata!C:C) - SUMIF(Kildedata!B:B,"&gt;" &amp;  H63,Kildedata!C:C)</f>
        <v>0</v>
      </c>
      <c r="P63" s="90">
        <f>SUMIF(Kildedata!B:B,"&gt;" &amp;  E63,Kildedata!C:C) - SUMIF(Kildedata!B:B,"&gt;" &amp;  F63,Kildedata!C:C)</f>
        <v>0</v>
      </c>
      <c r="Q63" s="91" t="str">
        <f t="shared" si="8"/>
        <v/>
      </c>
      <c r="R63" s="92" t="str">
        <f t="shared" si="5"/>
        <v/>
      </c>
      <c r="S63" s="93" t="str">
        <f>IF(N63,"",SUMIF(Kildedata!B:B,"&gt;" &amp;  G63,Kildedata!C:C) - SUMIF(Kildedata!B:B,"&gt;" &amp;  H63,Kildedata!C:C))</f>
        <v/>
      </c>
      <c r="T63" s="90" t="e">
        <f t="shared" si="3"/>
        <v>#VALUE!</v>
      </c>
      <c r="U63" s="94" t="str">
        <f t="shared" si="6"/>
        <v/>
      </c>
      <c r="V63" s="95" t="str">
        <f t="shared" si="9"/>
        <v/>
      </c>
      <c r="W63" s="90"/>
    </row>
    <row r="64" spans="2:23" x14ac:dyDescent="0.25">
      <c r="B64" s="101"/>
      <c r="C64" s="127"/>
      <c r="D64" s="160"/>
      <c r="E64" s="106"/>
      <c r="F64" s="107"/>
      <c r="G64" s="107"/>
      <c r="H64" s="102"/>
      <c r="I64" s="164"/>
      <c r="J64" s="169"/>
      <c r="K64" s="89"/>
      <c r="L64" s="89" t="e">
        <f>C64*1000^(MATCH(UPPER(LEFT(D64,1)),{"B","K","M","G"},0)-1-1)</f>
        <v>#N/A</v>
      </c>
      <c r="M64" s="90" t="b">
        <f t="shared" si="0"/>
        <v>0</v>
      </c>
      <c r="N64" s="90" t="b">
        <f t="shared" si="7"/>
        <v>1</v>
      </c>
      <c r="O64" s="90">
        <f>SUMIF(Kildedata!B:B,"&gt;" &amp;  E64,Kildedata!C:C) - SUMIF(Kildedata!B:B,"&gt;" &amp;  H64,Kildedata!C:C)</f>
        <v>0</v>
      </c>
      <c r="P64" s="90">
        <f>SUMIF(Kildedata!B:B,"&gt;" &amp;  E64,Kildedata!C:C) - SUMIF(Kildedata!B:B,"&gt;" &amp;  F64,Kildedata!C:C)</f>
        <v>0</v>
      </c>
      <c r="Q64" s="91" t="str">
        <f t="shared" si="8"/>
        <v/>
      </c>
      <c r="R64" s="92" t="str">
        <f t="shared" si="5"/>
        <v/>
      </c>
      <c r="S64" s="93" t="str">
        <f>IF(N64,"",SUMIF(Kildedata!B:B,"&gt;" &amp;  G64,Kildedata!C:C) - SUMIF(Kildedata!B:B,"&gt;" &amp;  H64,Kildedata!C:C))</f>
        <v/>
      </c>
      <c r="T64" s="90" t="e">
        <f t="shared" si="3"/>
        <v>#VALUE!</v>
      </c>
      <c r="U64" s="94" t="str">
        <f t="shared" si="6"/>
        <v/>
      </c>
      <c r="V64" s="95" t="str">
        <f t="shared" si="9"/>
        <v/>
      </c>
      <c r="W64" s="90"/>
    </row>
    <row r="65" spans="2:23" x14ac:dyDescent="0.25">
      <c r="B65" s="101"/>
      <c r="C65" s="127"/>
      <c r="D65" s="160"/>
      <c r="E65" s="106"/>
      <c r="F65" s="107"/>
      <c r="G65" s="107"/>
      <c r="H65" s="102"/>
      <c r="I65" s="164"/>
      <c r="J65" s="169"/>
      <c r="K65" s="89"/>
      <c r="L65" s="89" t="e">
        <f>C65*1000^(MATCH(UPPER(LEFT(D65,1)),{"B","K","M","G"},0)-1-1)</f>
        <v>#N/A</v>
      </c>
      <c r="M65" s="90" t="b">
        <f t="shared" si="0"/>
        <v>0</v>
      </c>
      <c r="N65" s="90" t="b">
        <f t="shared" si="7"/>
        <v>1</v>
      </c>
      <c r="O65" s="90">
        <f>SUMIF(Kildedata!B:B,"&gt;" &amp;  E65,Kildedata!C:C) - SUMIF(Kildedata!B:B,"&gt;" &amp;  H65,Kildedata!C:C)</f>
        <v>0</v>
      </c>
      <c r="P65" s="90">
        <f>SUMIF(Kildedata!B:B,"&gt;" &amp;  E65,Kildedata!C:C) - SUMIF(Kildedata!B:B,"&gt;" &amp;  F65,Kildedata!C:C)</f>
        <v>0</v>
      </c>
      <c r="Q65" s="91" t="str">
        <f t="shared" si="8"/>
        <v/>
      </c>
      <c r="R65" s="92" t="str">
        <f t="shared" si="5"/>
        <v/>
      </c>
      <c r="S65" s="93" t="str">
        <f>IF(N65,"",SUMIF(Kildedata!B:B,"&gt;" &amp;  G65,Kildedata!C:C) - SUMIF(Kildedata!B:B,"&gt;" &amp;  H65,Kildedata!C:C))</f>
        <v/>
      </c>
      <c r="T65" s="90" t="e">
        <f t="shared" si="3"/>
        <v>#VALUE!</v>
      </c>
      <c r="U65" s="94" t="str">
        <f t="shared" si="6"/>
        <v/>
      </c>
      <c r="V65" s="95" t="str">
        <f t="shared" si="9"/>
        <v/>
      </c>
      <c r="W65" s="90"/>
    </row>
    <row r="66" spans="2:23" x14ac:dyDescent="0.25">
      <c r="B66" s="101"/>
      <c r="C66" s="127"/>
      <c r="D66" s="160"/>
      <c r="E66" s="106"/>
      <c r="F66" s="107"/>
      <c r="G66" s="107"/>
      <c r="H66" s="102"/>
      <c r="I66" s="164"/>
      <c r="J66" s="169"/>
      <c r="K66" s="89"/>
      <c r="L66" s="89" t="e">
        <f>C66*1000^(MATCH(UPPER(LEFT(D66,1)),{"B","K","M","G"},0)-1-1)</f>
        <v>#N/A</v>
      </c>
      <c r="M66" s="90" t="b">
        <f t="shared" si="0"/>
        <v>0</v>
      </c>
      <c r="N66" s="90" t="b">
        <f t="shared" si="7"/>
        <v>1</v>
      </c>
      <c r="O66" s="90">
        <f>SUMIF(Kildedata!B:B,"&gt;" &amp;  E66,Kildedata!C:C) - SUMIF(Kildedata!B:B,"&gt;" &amp;  H66,Kildedata!C:C)</f>
        <v>0</v>
      </c>
      <c r="P66" s="90">
        <f>SUMIF(Kildedata!B:B,"&gt;" &amp;  E66,Kildedata!C:C) - SUMIF(Kildedata!B:B,"&gt;" &amp;  F66,Kildedata!C:C)</f>
        <v>0</v>
      </c>
      <c r="Q66" s="91" t="str">
        <f t="shared" si="8"/>
        <v/>
      </c>
      <c r="R66" s="92" t="str">
        <f t="shared" si="5"/>
        <v/>
      </c>
      <c r="S66" s="93" t="str">
        <f>IF(N66,"",SUMIF(Kildedata!B:B,"&gt;" &amp;  G66,Kildedata!C:C) - SUMIF(Kildedata!B:B,"&gt;" &amp;  H66,Kildedata!C:C))</f>
        <v/>
      </c>
      <c r="T66" s="90" t="e">
        <f t="shared" si="3"/>
        <v>#VALUE!</v>
      </c>
      <c r="U66" s="94" t="str">
        <f t="shared" si="6"/>
        <v/>
      </c>
      <c r="V66" s="95" t="str">
        <f t="shared" si="9"/>
        <v/>
      </c>
      <c r="W66" s="90"/>
    </row>
    <row r="67" spans="2:23" x14ac:dyDescent="0.25">
      <c r="B67" s="101"/>
      <c r="C67" s="127"/>
      <c r="D67" s="160"/>
      <c r="E67" s="106"/>
      <c r="F67" s="107"/>
      <c r="G67" s="107"/>
      <c r="H67" s="102"/>
      <c r="I67" s="164"/>
      <c r="J67" s="169"/>
      <c r="K67" s="89"/>
      <c r="L67" s="89" t="e">
        <f>C67*1000^(MATCH(UPPER(LEFT(D67,1)),{"B","K","M","G"},0)-1-1)</f>
        <v>#N/A</v>
      </c>
      <c r="M67" s="90" t="b">
        <f t="shared" si="0"/>
        <v>0</v>
      </c>
      <c r="N67" s="90" t="b">
        <f t="shared" si="7"/>
        <v>1</v>
      </c>
      <c r="O67" s="90">
        <f>SUMIF(Kildedata!B:B,"&gt;" &amp;  E67,Kildedata!C:C) - SUMIF(Kildedata!B:B,"&gt;" &amp;  H67,Kildedata!C:C)</f>
        <v>0</v>
      </c>
      <c r="P67" s="90">
        <f>SUMIF(Kildedata!B:B,"&gt;" &amp;  E67,Kildedata!C:C) - SUMIF(Kildedata!B:B,"&gt;" &amp;  F67,Kildedata!C:C)</f>
        <v>0</v>
      </c>
      <c r="Q67" s="91" t="str">
        <f t="shared" si="8"/>
        <v/>
      </c>
      <c r="R67" s="92" t="str">
        <f t="shared" si="5"/>
        <v/>
      </c>
      <c r="S67" s="93" t="str">
        <f>IF(N67,"",SUMIF(Kildedata!B:B,"&gt;" &amp;  G67,Kildedata!C:C) - SUMIF(Kildedata!B:B,"&gt;" &amp;  H67,Kildedata!C:C))</f>
        <v/>
      </c>
      <c r="T67" s="90" t="e">
        <f t="shared" si="3"/>
        <v>#VALUE!</v>
      </c>
      <c r="U67" s="94" t="str">
        <f t="shared" si="6"/>
        <v/>
      </c>
      <c r="V67" s="95" t="str">
        <f t="shared" si="9"/>
        <v/>
      </c>
      <c r="W67" s="90"/>
    </row>
    <row r="68" spans="2:23" x14ac:dyDescent="0.25">
      <c r="B68" s="101"/>
      <c r="C68" s="127"/>
      <c r="D68" s="160"/>
      <c r="E68" s="106"/>
      <c r="F68" s="107"/>
      <c r="G68" s="107"/>
      <c r="H68" s="102"/>
      <c r="I68" s="164"/>
      <c r="J68" s="169"/>
      <c r="K68" s="89"/>
      <c r="L68" s="89" t="e">
        <f>C68*1000^(MATCH(UPPER(LEFT(D68,1)),{"B","K","M","G"},0)-1-1)</f>
        <v>#N/A</v>
      </c>
      <c r="M68" s="90" t="b">
        <f t="shared" ref="M68:M101" si="10">P68&gt;Q68</f>
        <v>0</v>
      </c>
      <c r="N68" s="90" t="b">
        <f t="shared" ref="N68:N101" si="11">OR(ISBLANK(B68),ISBLANK(C68),ISBLANK(D68),ISBLANK(E68),ISBLANK(F68),ISBLANK(G68),ISBLANK(H68),ISBLANK(I68))</f>
        <v>1</v>
      </c>
      <c r="O68" s="90">
        <f>SUMIF(Kildedata!B:B,"&gt;" &amp;  E68,Kildedata!C:C) - SUMIF(Kildedata!B:B,"&gt;" &amp;  H68,Kildedata!C:C)</f>
        <v>0</v>
      </c>
      <c r="P68" s="90">
        <f>SUMIF(Kildedata!B:B,"&gt;" &amp;  E68,Kildedata!C:C) - SUMIF(Kildedata!B:B,"&gt;" &amp;  F68,Kildedata!C:C)</f>
        <v>0</v>
      </c>
      <c r="Q68" s="91" t="str">
        <f t="shared" ref="Q68:Q101" si="12">IF(N68,"",IF(L68&lt;=1984,23,IF(UPPER(K68)="X",60,44)))</f>
        <v/>
      </c>
      <c r="R68" s="92" t="str">
        <f t="shared" si="5"/>
        <v/>
      </c>
      <c r="S68" s="93" t="str">
        <f>IF(N68,"",SUMIF(Kildedata!B:B,"&gt;" &amp;  G68,Kildedata!C:C) - SUMIF(Kildedata!B:B,"&gt;" &amp;  H68,Kildedata!C:C))</f>
        <v/>
      </c>
      <c r="T68" s="90" t="e">
        <f t="shared" ref="T68:T101" si="13">IF(AND(R68&gt;0,NOT(M68)),R68,0) + IF(S68&gt;0,S68,0)</f>
        <v>#VALUE!</v>
      </c>
      <c r="U68" s="94" t="str">
        <f t="shared" si="6"/>
        <v/>
      </c>
      <c r="V68" s="95" t="str">
        <f t="shared" ref="V68:V99" si="14">IF(N68,"",I68*U68)</f>
        <v/>
      </c>
      <c r="W68" s="90"/>
    </row>
    <row r="69" spans="2:23" x14ac:dyDescent="0.25">
      <c r="B69" s="101"/>
      <c r="C69" s="127"/>
      <c r="D69" s="160"/>
      <c r="E69" s="106"/>
      <c r="F69" s="107"/>
      <c r="G69" s="107"/>
      <c r="H69" s="102"/>
      <c r="I69" s="164"/>
      <c r="J69" s="169"/>
      <c r="K69" s="89"/>
      <c r="L69" s="89" t="e">
        <f>C69*1000^(MATCH(UPPER(LEFT(D69,1)),{"B","K","M","G"},0)-1-1)</f>
        <v>#N/A</v>
      </c>
      <c r="M69" s="90" t="b">
        <f t="shared" si="10"/>
        <v>0</v>
      </c>
      <c r="N69" s="90" t="b">
        <f t="shared" si="11"/>
        <v>1</v>
      </c>
      <c r="O69" s="90">
        <f>SUMIF(Kildedata!B:B,"&gt;" &amp;  E69,Kildedata!C:C) - SUMIF(Kildedata!B:B,"&gt;" &amp;  H69,Kildedata!C:C)</f>
        <v>0</v>
      </c>
      <c r="P69" s="90">
        <f>SUMIF(Kildedata!B:B,"&gt;" &amp;  E69,Kildedata!C:C) - SUMIF(Kildedata!B:B,"&gt;" &amp;  F69,Kildedata!C:C)</f>
        <v>0</v>
      </c>
      <c r="Q69" s="91" t="str">
        <f t="shared" si="12"/>
        <v/>
      </c>
      <c r="R69" s="92" t="str">
        <f t="shared" si="5"/>
        <v/>
      </c>
      <c r="S69" s="93" t="str">
        <f>IF(N69,"",SUMIF(Kildedata!B:B,"&gt;" &amp;  G69,Kildedata!C:C) - SUMIF(Kildedata!B:B,"&gt;" &amp;  H69,Kildedata!C:C))</f>
        <v/>
      </c>
      <c r="T69" s="90" t="e">
        <f t="shared" si="13"/>
        <v>#VALUE!</v>
      </c>
      <c r="U69" s="94" t="str">
        <f t="shared" si="6"/>
        <v/>
      </c>
      <c r="V69" s="95" t="str">
        <f t="shared" si="14"/>
        <v/>
      </c>
      <c r="W69" s="90"/>
    </row>
    <row r="70" spans="2:23" x14ac:dyDescent="0.25">
      <c r="B70" s="101"/>
      <c r="C70" s="127"/>
      <c r="D70" s="160"/>
      <c r="E70" s="106"/>
      <c r="F70" s="107"/>
      <c r="G70" s="107"/>
      <c r="H70" s="102"/>
      <c r="I70" s="164"/>
      <c r="J70" s="169"/>
      <c r="K70" s="89"/>
      <c r="L70" s="89" t="e">
        <f>C70*1000^(MATCH(UPPER(LEFT(D70,1)),{"B","K","M","G"},0)-1-1)</f>
        <v>#N/A</v>
      </c>
      <c r="M70" s="90" t="b">
        <f t="shared" si="10"/>
        <v>0</v>
      </c>
      <c r="N70" s="90" t="b">
        <f t="shared" si="11"/>
        <v>1</v>
      </c>
      <c r="O70" s="90">
        <f>SUMIF(Kildedata!B:B,"&gt;" &amp;  E70,Kildedata!C:C) - SUMIF(Kildedata!B:B,"&gt;" &amp;  H70,Kildedata!C:C)</f>
        <v>0</v>
      </c>
      <c r="P70" s="90">
        <f>SUMIF(Kildedata!B:B,"&gt;" &amp;  E70,Kildedata!C:C) - SUMIF(Kildedata!B:B,"&gt;" &amp;  F70,Kildedata!C:C)</f>
        <v>0</v>
      </c>
      <c r="Q70" s="91" t="str">
        <f t="shared" si="12"/>
        <v/>
      </c>
      <c r="R70" s="92" t="str">
        <f t="shared" ref="R70:R101" si="15">IF(N70,"",O70-Q70)</f>
        <v/>
      </c>
      <c r="S70" s="93" t="str">
        <f>IF(N70,"",SUMIF(Kildedata!B:B,"&gt;" &amp;  G70,Kildedata!C:C) - SUMIF(Kildedata!B:B,"&gt;" &amp;  H70,Kildedata!C:C))</f>
        <v/>
      </c>
      <c r="T70" s="90" t="e">
        <f t="shared" si="13"/>
        <v>#VALUE!</v>
      </c>
      <c r="U70" s="94" t="str">
        <f t="shared" ref="U70:U101" si="16">IF(N70,"",IF(T70=0,0,IF(T70&lt;=7,1/3,IF(T70&lt;=13,2/3,1))))</f>
        <v/>
      </c>
      <c r="V70" s="95" t="str">
        <f t="shared" si="14"/>
        <v/>
      </c>
      <c r="W70" s="90"/>
    </row>
    <row r="71" spans="2:23" x14ac:dyDescent="0.25">
      <c r="B71" s="101"/>
      <c r="C71" s="127"/>
      <c r="D71" s="160"/>
      <c r="E71" s="106"/>
      <c r="F71" s="107"/>
      <c r="G71" s="107"/>
      <c r="H71" s="102"/>
      <c r="I71" s="164"/>
      <c r="J71" s="169"/>
      <c r="K71" s="89"/>
      <c r="L71" s="89" t="e">
        <f>C71*1000^(MATCH(UPPER(LEFT(D71,1)),{"B","K","M","G"},0)-1-1)</f>
        <v>#N/A</v>
      </c>
      <c r="M71" s="90" t="b">
        <f t="shared" si="10"/>
        <v>0</v>
      </c>
      <c r="N71" s="90" t="b">
        <f t="shared" si="11"/>
        <v>1</v>
      </c>
      <c r="O71" s="90">
        <f>SUMIF(Kildedata!B:B,"&gt;" &amp;  E71,Kildedata!C:C) - SUMIF(Kildedata!B:B,"&gt;" &amp;  H71,Kildedata!C:C)</f>
        <v>0</v>
      </c>
      <c r="P71" s="90">
        <f>SUMIF(Kildedata!B:B,"&gt;" &amp;  E71,Kildedata!C:C) - SUMIF(Kildedata!B:B,"&gt;" &amp;  F71,Kildedata!C:C)</f>
        <v>0</v>
      </c>
      <c r="Q71" s="91" t="str">
        <f t="shared" si="12"/>
        <v/>
      </c>
      <c r="R71" s="92" t="str">
        <f t="shared" si="15"/>
        <v/>
      </c>
      <c r="S71" s="93" t="str">
        <f>IF(N71,"",SUMIF(Kildedata!B:B,"&gt;" &amp;  G71,Kildedata!C:C) - SUMIF(Kildedata!B:B,"&gt;" &amp;  H71,Kildedata!C:C))</f>
        <v/>
      </c>
      <c r="T71" s="90" t="e">
        <f t="shared" si="13"/>
        <v>#VALUE!</v>
      </c>
      <c r="U71" s="94" t="str">
        <f t="shared" si="16"/>
        <v/>
      </c>
      <c r="V71" s="95" t="str">
        <f t="shared" si="14"/>
        <v/>
      </c>
      <c r="W71" s="90"/>
    </row>
    <row r="72" spans="2:23" x14ac:dyDescent="0.25">
      <c r="B72" s="101"/>
      <c r="C72" s="127"/>
      <c r="D72" s="160"/>
      <c r="E72" s="106"/>
      <c r="F72" s="107"/>
      <c r="G72" s="107"/>
      <c r="H72" s="102"/>
      <c r="I72" s="164"/>
      <c r="J72" s="169"/>
      <c r="K72" s="89"/>
      <c r="L72" s="89" t="e">
        <f>C72*1000^(MATCH(UPPER(LEFT(D72,1)),{"B","K","M","G"},0)-1-1)</f>
        <v>#N/A</v>
      </c>
      <c r="M72" s="90" t="b">
        <f t="shared" si="10"/>
        <v>0</v>
      </c>
      <c r="N72" s="90" t="b">
        <f t="shared" si="11"/>
        <v>1</v>
      </c>
      <c r="O72" s="90">
        <f>SUMIF(Kildedata!B:B,"&gt;" &amp;  E72,Kildedata!C:C) - SUMIF(Kildedata!B:B,"&gt;" &amp;  H72,Kildedata!C:C)</f>
        <v>0</v>
      </c>
      <c r="P72" s="90">
        <f>SUMIF(Kildedata!B:B,"&gt;" &amp;  E72,Kildedata!C:C) - SUMIF(Kildedata!B:B,"&gt;" &amp;  F72,Kildedata!C:C)</f>
        <v>0</v>
      </c>
      <c r="Q72" s="91" t="str">
        <f t="shared" si="12"/>
        <v/>
      </c>
      <c r="R72" s="92" t="str">
        <f t="shared" si="15"/>
        <v/>
      </c>
      <c r="S72" s="93" t="str">
        <f>IF(N72,"",SUMIF(Kildedata!B:B,"&gt;" &amp;  G72,Kildedata!C:C) - SUMIF(Kildedata!B:B,"&gt;" &amp;  H72,Kildedata!C:C))</f>
        <v/>
      </c>
      <c r="T72" s="90" t="e">
        <f t="shared" si="13"/>
        <v>#VALUE!</v>
      </c>
      <c r="U72" s="94" t="str">
        <f t="shared" si="16"/>
        <v/>
      </c>
      <c r="V72" s="95" t="str">
        <f t="shared" si="14"/>
        <v/>
      </c>
      <c r="W72" s="90"/>
    </row>
    <row r="73" spans="2:23" x14ac:dyDescent="0.25">
      <c r="B73" s="101"/>
      <c r="C73" s="127"/>
      <c r="D73" s="160"/>
      <c r="E73" s="106"/>
      <c r="F73" s="107"/>
      <c r="G73" s="107"/>
      <c r="H73" s="102"/>
      <c r="I73" s="164"/>
      <c r="J73" s="169"/>
      <c r="K73" s="89"/>
      <c r="L73" s="89" t="e">
        <f>C73*1000^(MATCH(UPPER(LEFT(D73,1)),{"B","K","M","G"},0)-1-1)</f>
        <v>#N/A</v>
      </c>
      <c r="M73" s="90" t="b">
        <f t="shared" si="10"/>
        <v>0</v>
      </c>
      <c r="N73" s="90" t="b">
        <f t="shared" si="11"/>
        <v>1</v>
      </c>
      <c r="O73" s="90">
        <f>SUMIF(Kildedata!B:B,"&gt;" &amp;  E73,Kildedata!C:C) - SUMIF(Kildedata!B:B,"&gt;" &amp;  H73,Kildedata!C:C)</f>
        <v>0</v>
      </c>
      <c r="P73" s="90">
        <f>SUMIF(Kildedata!B:B,"&gt;" &amp;  E73,Kildedata!C:C) - SUMIF(Kildedata!B:B,"&gt;" &amp;  F73,Kildedata!C:C)</f>
        <v>0</v>
      </c>
      <c r="Q73" s="91" t="str">
        <f t="shared" si="12"/>
        <v/>
      </c>
      <c r="R73" s="92" t="str">
        <f t="shared" si="15"/>
        <v/>
      </c>
      <c r="S73" s="93" t="str">
        <f>IF(N73,"",SUMIF(Kildedata!B:B,"&gt;" &amp;  G73,Kildedata!C:C) - SUMIF(Kildedata!B:B,"&gt;" &amp;  H73,Kildedata!C:C))</f>
        <v/>
      </c>
      <c r="T73" s="90" t="e">
        <f t="shared" si="13"/>
        <v>#VALUE!</v>
      </c>
      <c r="U73" s="94" t="str">
        <f t="shared" si="16"/>
        <v/>
      </c>
      <c r="V73" s="95" t="str">
        <f t="shared" si="14"/>
        <v/>
      </c>
      <c r="W73" s="90"/>
    </row>
    <row r="74" spans="2:23" x14ac:dyDescent="0.25">
      <c r="B74" s="101"/>
      <c r="C74" s="127"/>
      <c r="D74" s="160"/>
      <c r="E74" s="106"/>
      <c r="F74" s="107"/>
      <c r="G74" s="107"/>
      <c r="H74" s="102"/>
      <c r="I74" s="164"/>
      <c r="J74" s="169"/>
      <c r="K74" s="89"/>
      <c r="L74" s="89" t="e">
        <f>C74*1000^(MATCH(UPPER(LEFT(D74,1)),{"B","K","M","G"},0)-1-1)</f>
        <v>#N/A</v>
      </c>
      <c r="M74" s="90" t="b">
        <f t="shared" si="10"/>
        <v>0</v>
      </c>
      <c r="N74" s="90" t="b">
        <f t="shared" si="11"/>
        <v>1</v>
      </c>
      <c r="O74" s="90">
        <f>SUMIF(Kildedata!B:B,"&gt;" &amp;  E74,Kildedata!C:C) - SUMIF(Kildedata!B:B,"&gt;" &amp;  H74,Kildedata!C:C)</f>
        <v>0</v>
      </c>
      <c r="P74" s="90">
        <f>SUMIF(Kildedata!B:B,"&gt;" &amp;  E74,Kildedata!C:C) - SUMIF(Kildedata!B:B,"&gt;" &amp;  F74,Kildedata!C:C)</f>
        <v>0</v>
      </c>
      <c r="Q74" s="91" t="str">
        <f t="shared" si="12"/>
        <v/>
      </c>
      <c r="R74" s="92" t="str">
        <f t="shared" si="15"/>
        <v/>
      </c>
      <c r="S74" s="93" t="str">
        <f>IF(N74,"",SUMIF(Kildedata!B:B,"&gt;" &amp;  G74,Kildedata!C:C) - SUMIF(Kildedata!B:B,"&gt;" &amp;  H74,Kildedata!C:C))</f>
        <v/>
      </c>
      <c r="T74" s="90" t="e">
        <f t="shared" si="13"/>
        <v>#VALUE!</v>
      </c>
      <c r="U74" s="94" t="str">
        <f t="shared" si="16"/>
        <v/>
      </c>
      <c r="V74" s="95" t="str">
        <f t="shared" si="14"/>
        <v/>
      </c>
      <c r="W74" s="90"/>
    </row>
    <row r="75" spans="2:23" x14ac:dyDescent="0.25">
      <c r="B75" s="101"/>
      <c r="C75" s="127"/>
      <c r="D75" s="160"/>
      <c r="E75" s="106"/>
      <c r="F75" s="107"/>
      <c r="G75" s="107"/>
      <c r="H75" s="102"/>
      <c r="I75" s="164"/>
      <c r="J75" s="169"/>
      <c r="K75" s="89"/>
      <c r="L75" s="89" t="e">
        <f>C75*1000^(MATCH(UPPER(LEFT(D75,1)),{"B","K","M","G"},0)-1-1)</f>
        <v>#N/A</v>
      </c>
      <c r="M75" s="90" t="b">
        <f t="shared" si="10"/>
        <v>0</v>
      </c>
      <c r="N75" s="90" t="b">
        <f t="shared" si="11"/>
        <v>1</v>
      </c>
      <c r="O75" s="90">
        <f>SUMIF(Kildedata!B:B,"&gt;" &amp;  E75,Kildedata!C:C) - SUMIF(Kildedata!B:B,"&gt;" &amp;  H75,Kildedata!C:C)</f>
        <v>0</v>
      </c>
      <c r="P75" s="90">
        <f>SUMIF(Kildedata!B:B,"&gt;" &amp;  E75,Kildedata!C:C) - SUMIF(Kildedata!B:B,"&gt;" &amp;  F75,Kildedata!C:C)</f>
        <v>0</v>
      </c>
      <c r="Q75" s="91" t="str">
        <f t="shared" si="12"/>
        <v/>
      </c>
      <c r="R75" s="92" t="str">
        <f t="shared" si="15"/>
        <v/>
      </c>
      <c r="S75" s="93" t="str">
        <f>IF(N75,"",SUMIF(Kildedata!B:B,"&gt;" &amp;  G75,Kildedata!C:C) - SUMIF(Kildedata!B:B,"&gt;" &amp;  H75,Kildedata!C:C))</f>
        <v/>
      </c>
      <c r="T75" s="90" t="e">
        <f t="shared" si="13"/>
        <v>#VALUE!</v>
      </c>
      <c r="U75" s="94" t="str">
        <f t="shared" si="16"/>
        <v/>
      </c>
      <c r="V75" s="95" t="str">
        <f t="shared" si="14"/>
        <v/>
      </c>
      <c r="W75" s="90"/>
    </row>
    <row r="76" spans="2:23" x14ac:dyDescent="0.25">
      <c r="B76" s="101"/>
      <c r="C76" s="128"/>
      <c r="D76" s="160"/>
      <c r="E76" s="106"/>
      <c r="F76" s="107"/>
      <c r="G76" s="107"/>
      <c r="H76" s="102"/>
      <c r="I76" s="164"/>
      <c r="J76" s="169"/>
      <c r="K76" s="89"/>
      <c r="L76" s="89" t="e">
        <f>C76*1000^(MATCH(UPPER(LEFT(D76,1)),{"B","K","M","G"},0)-1-1)</f>
        <v>#N/A</v>
      </c>
      <c r="M76" s="90" t="b">
        <f t="shared" si="10"/>
        <v>0</v>
      </c>
      <c r="N76" s="90" t="b">
        <f t="shared" si="11"/>
        <v>1</v>
      </c>
      <c r="O76" s="90">
        <f>SUMIF(Kildedata!B:B,"&gt;" &amp;  E76,Kildedata!C:C) - SUMIF(Kildedata!B:B,"&gt;" &amp;  H76,Kildedata!C:C)</f>
        <v>0</v>
      </c>
      <c r="P76" s="90">
        <f>SUMIF(Kildedata!B:B,"&gt;" &amp;  E76,Kildedata!C:C) - SUMIF(Kildedata!B:B,"&gt;" &amp;  F76,Kildedata!C:C)</f>
        <v>0</v>
      </c>
      <c r="Q76" s="91" t="str">
        <f t="shared" si="12"/>
        <v/>
      </c>
      <c r="R76" s="92" t="str">
        <f t="shared" si="15"/>
        <v/>
      </c>
      <c r="S76" s="93" t="str">
        <f>IF(N76,"",SUMIF(Kildedata!B:B,"&gt;" &amp;  G76,Kildedata!C:C) - SUMIF(Kildedata!B:B,"&gt;" &amp;  H76,Kildedata!C:C))</f>
        <v/>
      </c>
      <c r="T76" s="90" t="e">
        <f t="shared" si="13"/>
        <v>#VALUE!</v>
      </c>
      <c r="U76" s="94" t="str">
        <f t="shared" si="16"/>
        <v/>
      </c>
      <c r="V76" s="95" t="str">
        <f t="shared" si="14"/>
        <v/>
      </c>
      <c r="W76" s="90"/>
    </row>
    <row r="77" spans="2:23" x14ac:dyDescent="0.25">
      <c r="B77" s="101"/>
      <c r="C77" s="128"/>
      <c r="D77" s="160"/>
      <c r="E77" s="106"/>
      <c r="F77" s="107"/>
      <c r="G77" s="107"/>
      <c r="H77" s="102"/>
      <c r="I77" s="164"/>
      <c r="J77" s="169"/>
      <c r="K77" s="89"/>
      <c r="L77" s="89" t="e">
        <f>C77*1000^(MATCH(UPPER(LEFT(D77,1)),{"B","K","M","G"},0)-1-1)</f>
        <v>#N/A</v>
      </c>
      <c r="M77" s="90" t="b">
        <f t="shared" si="10"/>
        <v>0</v>
      </c>
      <c r="N77" s="90" t="b">
        <f t="shared" si="11"/>
        <v>1</v>
      </c>
      <c r="O77" s="90">
        <f>SUMIF(Kildedata!B:B,"&gt;" &amp;  E77,Kildedata!C:C) - SUMIF(Kildedata!B:B,"&gt;" &amp;  H77,Kildedata!C:C)</f>
        <v>0</v>
      </c>
      <c r="P77" s="90">
        <f>SUMIF(Kildedata!B:B,"&gt;" &amp;  E77,Kildedata!C:C) - SUMIF(Kildedata!B:B,"&gt;" &amp;  F77,Kildedata!C:C)</f>
        <v>0</v>
      </c>
      <c r="Q77" s="91" t="str">
        <f t="shared" si="12"/>
        <v/>
      </c>
      <c r="R77" s="92" t="str">
        <f t="shared" si="15"/>
        <v/>
      </c>
      <c r="S77" s="93" t="str">
        <f>IF(N77,"",SUMIF(Kildedata!B:B,"&gt;" &amp;  G77,Kildedata!C:C) - SUMIF(Kildedata!B:B,"&gt;" &amp;  H77,Kildedata!C:C))</f>
        <v/>
      </c>
      <c r="T77" s="90" t="e">
        <f t="shared" si="13"/>
        <v>#VALUE!</v>
      </c>
      <c r="U77" s="94" t="str">
        <f t="shared" si="16"/>
        <v/>
      </c>
      <c r="V77" s="95" t="str">
        <f t="shared" si="14"/>
        <v/>
      </c>
      <c r="W77" s="90"/>
    </row>
    <row r="78" spans="2:23" x14ac:dyDescent="0.25">
      <c r="B78" s="101"/>
      <c r="C78" s="128"/>
      <c r="D78" s="160"/>
      <c r="E78" s="106"/>
      <c r="F78" s="107"/>
      <c r="G78" s="107"/>
      <c r="H78" s="102"/>
      <c r="I78" s="164"/>
      <c r="J78" s="169"/>
      <c r="K78" s="89"/>
      <c r="L78" s="89" t="e">
        <f>C78*1000^(MATCH(UPPER(LEFT(D78,1)),{"B","K","M","G"},0)-1-1)</f>
        <v>#N/A</v>
      </c>
      <c r="M78" s="90" t="b">
        <f t="shared" si="10"/>
        <v>0</v>
      </c>
      <c r="N78" s="90" t="b">
        <f t="shared" si="11"/>
        <v>1</v>
      </c>
      <c r="O78" s="90">
        <f>SUMIF(Kildedata!B:B,"&gt;" &amp;  E78,Kildedata!C:C) - SUMIF(Kildedata!B:B,"&gt;" &amp;  H78,Kildedata!C:C)</f>
        <v>0</v>
      </c>
      <c r="P78" s="90">
        <f>SUMIF(Kildedata!B:B,"&gt;" &amp;  E78,Kildedata!C:C) - SUMIF(Kildedata!B:B,"&gt;" &amp;  F78,Kildedata!C:C)</f>
        <v>0</v>
      </c>
      <c r="Q78" s="91" t="str">
        <f t="shared" si="12"/>
        <v/>
      </c>
      <c r="R78" s="92" t="str">
        <f t="shared" si="15"/>
        <v/>
      </c>
      <c r="S78" s="93" t="str">
        <f>IF(N78,"",SUMIF(Kildedata!B:B,"&gt;" &amp;  G78,Kildedata!C:C) - SUMIF(Kildedata!B:B,"&gt;" &amp;  H78,Kildedata!C:C))</f>
        <v/>
      </c>
      <c r="T78" s="90" t="e">
        <f t="shared" si="13"/>
        <v>#VALUE!</v>
      </c>
      <c r="U78" s="94" t="str">
        <f t="shared" si="16"/>
        <v/>
      </c>
      <c r="V78" s="95" t="str">
        <f t="shared" si="14"/>
        <v/>
      </c>
      <c r="W78" s="90"/>
    </row>
    <row r="79" spans="2:23" x14ac:dyDescent="0.25">
      <c r="B79" s="101"/>
      <c r="C79" s="128"/>
      <c r="D79" s="160"/>
      <c r="E79" s="106"/>
      <c r="F79" s="107"/>
      <c r="G79" s="107"/>
      <c r="H79" s="102"/>
      <c r="I79" s="164"/>
      <c r="J79" s="169"/>
      <c r="K79" s="89"/>
      <c r="L79" s="89" t="e">
        <f>C79*1000^(MATCH(UPPER(LEFT(D79,1)),{"B","K","M","G"},0)-1-1)</f>
        <v>#N/A</v>
      </c>
      <c r="M79" s="90" t="b">
        <f t="shared" si="10"/>
        <v>0</v>
      </c>
      <c r="N79" s="90" t="b">
        <f t="shared" si="11"/>
        <v>1</v>
      </c>
      <c r="O79" s="90">
        <f>SUMIF(Kildedata!B:B,"&gt;" &amp;  E79,Kildedata!C:C) - SUMIF(Kildedata!B:B,"&gt;" &amp;  H79,Kildedata!C:C)</f>
        <v>0</v>
      </c>
      <c r="P79" s="90">
        <f>SUMIF(Kildedata!B:B,"&gt;" &amp;  E79,Kildedata!C:C) - SUMIF(Kildedata!B:B,"&gt;" &amp;  F79,Kildedata!C:C)</f>
        <v>0</v>
      </c>
      <c r="Q79" s="91" t="str">
        <f t="shared" si="12"/>
        <v/>
      </c>
      <c r="R79" s="92" t="str">
        <f t="shared" si="15"/>
        <v/>
      </c>
      <c r="S79" s="93" t="str">
        <f>IF(N79,"",SUMIF(Kildedata!B:B,"&gt;" &amp;  G79,Kildedata!C:C) - SUMIF(Kildedata!B:B,"&gt;" &amp;  H79,Kildedata!C:C))</f>
        <v/>
      </c>
      <c r="T79" s="90" t="e">
        <f t="shared" si="13"/>
        <v>#VALUE!</v>
      </c>
      <c r="U79" s="94" t="str">
        <f t="shared" si="16"/>
        <v/>
      </c>
      <c r="V79" s="95" t="str">
        <f t="shared" si="14"/>
        <v/>
      </c>
      <c r="W79" s="90"/>
    </row>
    <row r="80" spans="2:23" x14ac:dyDescent="0.25">
      <c r="B80" s="101"/>
      <c r="C80" s="128"/>
      <c r="D80" s="160"/>
      <c r="E80" s="106"/>
      <c r="F80" s="107"/>
      <c r="G80" s="107"/>
      <c r="H80" s="102"/>
      <c r="I80" s="164"/>
      <c r="J80" s="169"/>
      <c r="K80" s="89"/>
      <c r="L80" s="89" t="e">
        <f>C80*1000^(MATCH(UPPER(LEFT(D80,1)),{"B","K","M","G"},0)-1-1)</f>
        <v>#N/A</v>
      </c>
      <c r="M80" s="90" t="b">
        <f t="shared" si="10"/>
        <v>0</v>
      </c>
      <c r="N80" s="90" t="b">
        <f t="shared" si="11"/>
        <v>1</v>
      </c>
      <c r="O80" s="90">
        <f>SUMIF(Kildedata!B:B,"&gt;" &amp;  E80,Kildedata!C:C) - SUMIF(Kildedata!B:B,"&gt;" &amp;  H80,Kildedata!C:C)</f>
        <v>0</v>
      </c>
      <c r="P80" s="90">
        <f>SUMIF(Kildedata!B:B,"&gt;" &amp;  E80,Kildedata!C:C) - SUMIF(Kildedata!B:B,"&gt;" &amp;  F80,Kildedata!C:C)</f>
        <v>0</v>
      </c>
      <c r="Q80" s="91" t="str">
        <f t="shared" si="12"/>
        <v/>
      </c>
      <c r="R80" s="92" t="str">
        <f t="shared" si="15"/>
        <v/>
      </c>
      <c r="S80" s="93" t="str">
        <f>IF(N80,"",SUMIF(Kildedata!B:B,"&gt;" &amp;  G80,Kildedata!C:C) - SUMIF(Kildedata!B:B,"&gt;" &amp;  H80,Kildedata!C:C))</f>
        <v/>
      </c>
      <c r="T80" s="90" t="e">
        <f t="shared" si="13"/>
        <v>#VALUE!</v>
      </c>
      <c r="U80" s="94" t="str">
        <f t="shared" si="16"/>
        <v/>
      </c>
      <c r="V80" s="95" t="str">
        <f t="shared" si="14"/>
        <v/>
      </c>
      <c r="W80" s="90"/>
    </row>
    <row r="81" spans="2:23" x14ac:dyDescent="0.25">
      <c r="B81" s="101"/>
      <c r="C81" s="128"/>
      <c r="D81" s="160"/>
      <c r="E81" s="106"/>
      <c r="F81" s="107"/>
      <c r="G81" s="107"/>
      <c r="H81" s="102"/>
      <c r="I81" s="164"/>
      <c r="J81" s="169"/>
      <c r="K81" s="89"/>
      <c r="L81" s="89" t="e">
        <f>C81*1000^(MATCH(UPPER(LEFT(D81,1)),{"B","K","M","G"},0)-1-1)</f>
        <v>#N/A</v>
      </c>
      <c r="M81" s="90" t="b">
        <f t="shared" si="10"/>
        <v>0</v>
      </c>
      <c r="N81" s="90" t="b">
        <f t="shared" si="11"/>
        <v>1</v>
      </c>
      <c r="O81" s="90">
        <f>SUMIF(Kildedata!B:B,"&gt;" &amp;  E81,Kildedata!C:C) - SUMIF(Kildedata!B:B,"&gt;" &amp;  H81,Kildedata!C:C)</f>
        <v>0</v>
      </c>
      <c r="P81" s="90">
        <f>SUMIF(Kildedata!B:B,"&gt;" &amp;  E81,Kildedata!C:C) - SUMIF(Kildedata!B:B,"&gt;" &amp;  F81,Kildedata!C:C)</f>
        <v>0</v>
      </c>
      <c r="Q81" s="91" t="str">
        <f t="shared" si="12"/>
        <v/>
      </c>
      <c r="R81" s="92" t="str">
        <f t="shared" si="15"/>
        <v/>
      </c>
      <c r="S81" s="93" t="str">
        <f>IF(N81,"",SUMIF(Kildedata!B:B,"&gt;" &amp;  G81,Kildedata!C:C) - SUMIF(Kildedata!B:B,"&gt;" &amp;  H81,Kildedata!C:C))</f>
        <v/>
      </c>
      <c r="T81" s="90" t="e">
        <f t="shared" si="13"/>
        <v>#VALUE!</v>
      </c>
      <c r="U81" s="94" t="str">
        <f t="shared" si="16"/>
        <v/>
      </c>
      <c r="V81" s="95" t="str">
        <f t="shared" si="14"/>
        <v/>
      </c>
      <c r="W81" s="90"/>
    </row>
    <row r="82" spans="2:23" x14ac:dyDescent="0.25">
      <c r="B82" s="101"/>
      <c r="C82" s="128"/>
      <c r="D82" s="160"/>
      <c r="E82" s="106"/>
      <c r="F82" s="107"/>
      <c r="G82" s="107"/>
      <c r="H82" s="102"/>
      <c r="I82" s="164"/>
      <c r="J82" s="169"/>
      <c r="K82" s="89"/>
      <c r="L82" s="89" t="e">
        <f>C82*1000^(MATCH(UPPER(LEFT(D82,1)),{"B","K","M","G"},0)-1-1)</f>
        <v>#N/A</v>
      </c>
      <c r="M82" s="90" t="b">
        <f t="shared" si="10"/>
        <v>0</v>
      </c>
      <c r="N82" s="90" t="b">
        <f t="shared" si="11"/>
        <v>1</v>
      </c>
      <c r="O82" s="90">
        <f>SUMIF(Kildedata!B:B,"&gt;" &amp;  E82,Kildedata!C:C) - SUMIF(Kildedata!B:B,"&gt;" &amp;  H82,Kildedata!C:C)</f>
        <v>0</v>
      </c>
      <c r="P82" s="90">
        <f>SUMIF(Kildedata!B:B,"&gt;" &amp;  E82,Kildedata!C:C) - SUMIF(Kildedata!B:B,"&gt;" &amp;  F82,Kildedata!C:C)</f>
        <v>0</v>
      </c>
      <c r="Q82" s="91" t="str">
        <f t="shared" si="12"/>
        <v/>
      </c>
      <c r="R82" s="92" t="str">
        <f t="shared" si="15"/>
        <v/>
      </c>
      <c r="S82" s="93" t="str">
        <f>IF(N82,"",SUMIF(Kildedata!B:B,"&gt;" &amp;  G82,Kildedata!C:C) - SUMIF(Kildedata!B:B,"&gt;" &amp;  H82,Kildedata!C:C))</f>
        <v/>
      </c>
      <c r="T82" s="90" t="e">
        <f t="shared" si="13"/>
        <v>#VALUE!</v>
      </c>
      <c r="U82" s="94" t="str">
        <f t="shared" si="16"/>
        <v/>
      </c>
      <c r="V82" s="95" t="str">
        <f t="shared" si="14"/>
        <v/>
      </c>
      <c r="W82" s="90"/>
    </row>
    <row r="83" spans="2:23" x14ac:dyDescent="0.25">
      <c r="B83" s="101"/>
      <c r="C83" s="128"/>
      <c r="D83" s="160"/>
      <c r="E83" s="106"/>
      <c r="F83" s="107"/>
      <c r="G83" s="107"/>
      <c r="H83" s="102"/>
      <c r="I83" s="164"/>
      <c r="J83" s="169"/>
      <c r="K83" s="89"/>
      <c r="L83" s="89" t="e">
        <f>C83*1000^(MATCH(UPPER(LEFT(D83,1)),{"B","K","M","G"},0)-1-1)</f>
        <v>#N/A</v>
      </c>
      <c r="M83" s="90" t="b">
        <f t="shared" si="10"/>
        <v>0</v>
      </c>
      <c r="N83" s="90" t="b">
        <f t="shared" si="11"/>
        <v>1</v>
      </c>
      <c r="O83" s="90">
        <f>SUMIF(Kildedata!B:B,"&gt;" &amp;  E83,Kildedata!C:C) - SUMIF(Kildedata!B:B,"&gt;" &amp;  H83,Kildedata!C:C)</f>
        <v>0</v>
      </c>
      <c r="P83" s="90">
        <f>SUMIF(Kildedata!B:B,"&gt;" &amp;  E83,Kildedata!C:C) - SUMIF(Kildedata!B:B,"&gt;" &amp;  F83,Kildedata!C:C)</f>
        <v>0</v>
      </c>
      <c r="Q83" s="91" t="str">
        <f t="shared" si="12"/>
        <v/>
      </c>
      <c r="R83" s="92" t="str">
        <f t="shared" si="15"/>
        <v/>
      </c>
      <c r="S83" s="93" t="str">
        <f>IF(N83,"",SUMIF(Kildedata!B:B,"&gt;" &amp;  G83,Kildedata!C:C) - SUMIF(Kildedata!B:B,"&gt;" &amp;  H83,Kildedata!C:C))</f>
        <v/>
      </c>
      <c r="T83" s="90" t="e">
        <f t="shared" si="13"/>
        <v>#VALUE!</v>
      </c>
      <c r="U83" s="94" t="str">
        <f t="shared" si="16"/>
        <v/>
      </c>
      <c r="V83" s="95" t="str">
        <f t="shared" si="14"/>
        <v/>
      </c>
      <c r="W83" s="90"/>
    </row>
    <row r="84" spans="2:23" x14ac:dyDescent="0.25">
      <c r="B84" s="101"/>
      <c r="C84" s="128"/>
      <c r="D84" s="160"/>
      <c r="E84" s="106"/>
      <c r="F84" s="107"/>
      <c r="G84" s="107"/>
      <c r="H84" s="102"/>
      <c r="I84" s="164"/>
      <c r="J84" s="169"/>
      <c r="K84" s="89"/>
      <c r="L84" s="89" t="e">
        <f>C84*1000^(MATCH(UPPER(LEFT(D84,1)),{"B","K","M","G"},0)-1-1)</f>
        <v>#N/A</v>
      </c>
      <c r="M84" s="90" t="b">
        <f t="shared" si="10"/>
        <v>0</v>
      </c>
      <c r="N84" s="90" t="b">
        <f t="shared" si="11"/>
        <v>1</v>
      </c>
      <c r="O84" s="90">
        <f>SUMIF(Kildedata!B:B,"&gt;" &amp;  E84,Kildedata!C:C) - SUMIF(Kildedata!B:B,"&gt;" &amp;  H84,Kildedata!C:C)</f>
        <v>0</v>
      </c>
      <c r="P84" s="90">
        <f>SUMIF(Kildedata!B:B,"&gt;" &amp;  E84,Kildedata!C:C) - SUMIF(Kildedata!B:B,"&gt;" &amp;  F84,Kildedata!C:C)</f>
        <v>0</v>
      </c>
      <c r="Q84" s="91" t="str">
        <f t="shared" si="12"/>
        <v/>
      </c>
      <c r="R84" s="92" t="str">
        <f t="shared" si="15"/>
        <v/>
      </c>
      <c r="S84" s="93" t="str">
        <f>IF(N84,"",SUMIF(Kildedata!B:B,"&gt;" &amp;  G84,Kildedata!C:C) - SUMIF(Kildedata!B:B,"&gt;" &amp;  H84,Kildedata!C:C))</f>
        <v/>
      </c>
      <c r="T84" s="90" t="e">
        <f t="shared" si="13"/>
        <v>#VALUE!</v>
      </c>
      <c r="U84" s="94" t="str">
        <f t="shared" si="16"/>
        <v/>
      </c>
      <c r="V84" s="95" t="str">
        <f t="shared" si="14"/>
        <v/>
      </c>
      <c r="W84" s="90"/>
    </row>
    <row r="85" spans="2:23" x14ac:dyDescent="0.25">
      <c r="B85" s="101"/>
      <c r="C85" s="128"/>
      <c r="D85" s="160"/>
      <c r="E85" s="106"/>
      <c r="F85" s="107"/>
      <c r="G85" s="107"/>
      <c r="H85" s="102"/>
      <c r="I85" s="164"/>
      <c r="J85" s="169"/>
      <c r="K85" s="89"/>
      <c r="L85" s="89" t="e">
        <f>C85*1000^(MATCH(UPPER(LEFT(D85,1)),{"B","K","M","G"},0)-1-1)</f>
        <v>#N/A</v>
      </c>
      <c r="M85" s="90" t="b">
        <f t="shared" si="10"/>
        <v>0</v>
      </c>
      <c r="N85" s="90" t="b">
        <f t="shared" si="11"/>
        <v>1</v>
      </c>
      <c r="O85" s="90">
        <f>SUMIF(Kildedata!B:B,"&gt;" &amp;  E85,Kildedata!C:C) - SUMIF(Kildedata!B:B,"&gt;" &amp;  H85,Kildedata!C:C)</f>
        <v>0</v>
      </c>
      <c r="P85" s="90">
        <f>SUMIF(Kildedata!B:B,"&gt;" &amp;  E85,Kildedata!C:C) - SUMIF(Kildedata!B:B,"&gt;" &amp;  F85,Kildedata!C:C)</f>
        <v>0</v>
      </c>
      <c r="Q85" s="91" t="str">
        <f t="shared" si="12"/>
        <v/>
      </c>
      <c r="R85" s="92" t="str">
        <f t="shared" si="15"/>
        <v/>
      </c>
      <c r="S85" s="93" t="str">
        <f>IF(N85,"",SUMIF(Kildedata!B:B,"&gt;" &amp;  G85,Kildedata!C:C) - SUMIF(Kildedata!B:B,"&gt;" &amp;  H85,Kildedata!C:C))</f>
        <v/>
      </c>
      <c r="T85" s="90" t="e">
        <f t="shared" si="13"/>
        <v>#VALUE!</v>
      </c>
      <c r="U85" s="94" t="str">
        <f t="shared" si="16"/>
        <v/>
      </c>
      <c r="V85" s="95" t="str">
        <f t="shared" si="14"/>
        <v/>
      </c>
      <c r="W85" s="90"/>
    </row>
    <row r="86" spans="2:23" x14ac:dyDescent="0.25">
      <c r="B86" s="101"/>
      <c r="C86" s="128"/>
      <c r="D86" s="160"/>
      <c r="E86" s="106"/>
      <c r="F86" s="107"/>
      <c r="G86" s="107"/>
      <c r="H86" s="102"/>
      <c r="I86" s="164"/>
      <c r="J86" s="169"/>
      <c r="K86" s="89"/>
      <c r="L86" s="89" t="e">
        <f>C86*1000^(MATCH(UPPER(LEFT(D86,1)),{"B","K","M","G"},0)-1-1)</f>
        <v>#N/A</v>
      </c>
      <c r="M86" s="90" t="b">
        <f t="shared" si="10"/>
        <v>0</v>
      </c>
      <c r="N86" s="90" t="b">
        <f t="shared" si="11"/>
        <v>1</v>
      </c>
      <c r="O86" s="90">
        <f>SUMIF(Kildedata!B:B,"&gt;" &amp;  E86,Kildedata!C:C) - SUMIF(Kildedata!B:B,"&gt;" &amp;  H86,Kildedata!C:C)</f>
        <v>0</v>
      </c>
      <c r="P86" s="90">
        <f>SUMIF(Kildedata!B:B,"&gt;" &amp;  E86,Kildedata!C:C) - SUMIF(Kildedata!B:B,"&gt;" &amp;  F86,Kildedata!C:C)</f>
        <v>0</v>
      </c>
      <c r="Q86" s="91" t="str">
        <f t="shared" si="12"/>
        <v/>
      </c>
      <c r="R86" s="92" t="str">
        <f t="shared" si="15"/>
        <v/>
      </c>
      <c r="S86" s="93" t="str">
        <f>IF(N86,"",SUMIF(Kildedata!B:B,"&gt;" &amp;  G86,Kildedata!C:C) - SUMIF(Kildedata!B:B,"&gt;" &amp;  H86,Kildedata!C:C))</f>
        <v/>
      </c>
      <c r="T86" s="90" t="e">
        <f t="shared" si="13"/>
        <v>#VALUE!</v>
      </c>
      <c r="U86" s="94" t="str">
        <f t="shared" si="16"/>
        <v/>
      </c>
      <c r="V86" s="95" t="str">
        <f t="shared" si="14"/>
        <v/>
      </c>
      <c r="W86" s="90"/>
    </row>
    <row r="87" spans="2:23" x14ac:dyDescent="0.25">
      <c r="B87" s="101"/>
      <c r="C87" s="128"/>
      <c r="D87" s="160"/>
      <c r="E87" s="106"/>
      <c r="F87" s="107"/>
      <c r="G87" s="107"/>
      <c r="H87" s="102"/>
      <c r="I87" s="164"/>
      <c r="J87" s="169"/>
      <c r="K87" s="89"/>
      <c r="L87" s="89" t="e">
        <f>C87*1000^(MATCH(UPPER(LEFT(D87,1)),{"B","K","M","G"},0)-1-1)</f>
        <v>#N/A</v>
      </c>
      <c r="M87" s="90" t="b">
        <f t="shared" si="10"/>
        <v>0</v>
      </c>
      <c r="N87" s="90" t="b">
        <f t="shared" si="11"/>
        <v>1</v>
      </c>
      <c r="O87" s="90">
        <f>SUMIF(Kildedata!B:B,"&gt;" &amp;  E87,Kildedata!C:C) - SUMIF(Kildedata!B:B,"&gt;" &amp;  H87,Kildedata!C:C)</f>
        <v>0</v>
      </c>
      <c r="P87" s="90">
        <f>SUMIF(Kildedata!B:B,"&gt;" &amp;  E87,Kildedata!C:C) - SUMIF(Kildedata!B:B,"&gt;" &amp;  F87,Kildedata!C:C)</f>
        <v>0</v>
      </c>
      <c r="Q87" s="91" t="str">
        <f t="shared" si="12"/>
        <v/>
      </c>
      <c r="R87" s="92" t="str">
        <f t="shared" si="15"/>
        <v/>
      </c>
      <c r="S87" s="93" t="str">
        <f>IF(N87,"",SUMIF(Kildedata!B:B,"&gt;" &amp;  G87,Kildedata!C:C) - SUMIF(Kildedata!B:B,"&gt;" &amp;  H87,Kildedata!C:C))</f>
        <v/>
      </c>
      <c r="T87" s="90" t="e">
        <f t="shared" si="13"/>
        <v>#VALUE!</v>
      </c>
      <c r="U87" s="94" t="str">
        <f t="shared" si="16"/>
        <v/>
      </c>
      <c r="V87" s="95" t="str">
        <f t="shared" si="14"/>
        <v/>
      </c>
      <c r="W87" s="90"/>
    </row>
    <row r="88" spans="2:23" x14ac:dyDescent="0.25">
      <c r="B88" s="101"/>
      <c r="C88" s="128"/>
      <c r="D88" s="160"/>
      <c r="E88" s="106"/>
      <c r="F88" s="107"/>
      <c r="G88" s="107"/>
      <c r="H88" s="102"/>
      <c r="I88" s="164"/>
      <c r="J88" s="169"/>
      <c r="K88" s="89"/>
      <c r="L88" s="89" t="e">
        <f>C88*1000^(MATCH(UPPER(LEFT(D88,1)),{"B","K","M","G"},0)-1-1)</f>
        <v>#N/A</v>
      </c>
      <c r="M88" s="90" t="b">
        <f t="shared" si="10"/>
        <v>0</v>
      </c>
      <c r="N88" s="90" t="b">
        <f t="shared" si="11"/>
        <v>1</v>
      </c>
      <c r="O88" s="90">
        <f>SUMIF(Kildedata!B:B,"&gt;" &amp;  E88,Kildedata!C:C) - SUMIF(Kildedata!B:B,"&gt;" &amp;  H88,Kildedata!C:C)</f>
        <v>0</v>
      </c>
      <c r="P88" s="90">
        <f>SUMIF(Kildedata!B:B,"&gt;" &amp;  E88,Kildedata!C:C) - SUMIF(Kildedata!B:B,"&gt;" &amp;  F88,Kildedata!C:C)</f>
        <v>0</v>
      </c>
      <c r="Q88" s="91" t="str">
        <f t="shared" si="12"/>
        <v/>
      </c>
      <c r="R88" s="92" t="str">
        <f t="shared" si="15"/>
        <v/>
      </c>
      <c r="S88" s="93" t="str">
        <f>IF(N88,"",SUMIF(Kildedata!B:B,"&gt;" &amp;  G88,Kildedata!C:C) - SUMIF(Kildedata!B:B,"&gt;" &amp;  H88,Kildedata!C:C))</f>
        <v/>
      </c>
      <c r="T88" s="90" t="e">
        <f t="shared" si="13"/>
        <v>#VALUE!</v>
      </c>
      <c r="U88" s="94" t="str">
        <f t="shared" si="16"/>
        <v/>
      </c>
      <c r="V88" s="95" t="str">
        <f t="shared" si="14"/>
        <v/>
      </c>
      <c r="W88" s="90"/>
    </row>
    <row r="89" spans="2:23" x14ac:dyDescent="0.25">
      <c r="B89" s="101"/>
      <c r="C89" s="128"/>
      <c r="D89" s="160"/>
      <c r="E89" s="106"/>
      <c r="F89" s="107"/>
      <c r="G89" s="107"/>
      <c r="H89" s="102"/>
      <c r="I89" s="164"/>
      <c r="J89" s="169"/>
      <c r="K89" s="89"/>
      <c r="L89" s="89" t="e">
        <f>C89*1000^(MATCH(UPPER(LEFT(D89,1)),{"B","K","M","G"},0)-1-1)</f>
        <v>#N/A</v>
      </c>
      <c r="M89" s="90" t="b">
        <f t="shared" si="10"/>
        <v>0</v>
      </c>
      <c r="N89" s="90" t="b">
        <f t="shared" si="11"/>
        <v>1</v>
      </c>
      <c r="O89" s="90">
        <f>SUMIF(Kildedata!B:B,"&gt;" &amp;  E89,Kildedata!C:C) - SUMIF(Kildedata!B:B,"&gt;" &amp;  H89,Kildedata!C:C)</f>
        <v>0</v>
      </c>
      <c r="P89" s="90">
        <f>SUMIF(Kildedata!B:B,"&gt;" &amp;  E89,Kildedata!C:C) - SUMIF(Kildedata!B:B,"&gt;" &amp;  F89,Kildedata!C:C)</f>
        <v>0</v>
      </c>
      <c r="Q89" s="91" t="str">
        <f t="shared" si="12"/>
        <v/>
      </c>
      <c r="R89" s="92" t="str">
        <f t="shared" si="15"/>
        <v/>
      </c>
      <c r="S89" s="93" t="str">
        <f>IF(N89,"",SUMIF(Kildedata!B:B,"&gt;" &amp;  G89,Kildedata!C:C) - SUMIF(Kildedata!B:B,"&gt;" &amp;  H89,Kildedata!C:C))</f>
        <v/>
      </c>
      <c r="T89" s="90" t="e">
        <f t="shared" si="13"/>
        <v>#VALUE!</v>
      </c>
      <c r="U89" s="94" t="str">
        <f t="shared" si="16"/>
        <v/>
      </c>
      <c r="V89" s="95" t="str">
        <f t="shared" si="14"/>
        <v/>
      </c>
      <c r="W89" s="90"/>
    </row>
    <row r="90" spans="2:23" x14ac:dyDescent="0.25">
      <c r="B90" s="101"/>
      <c r="C90" s="128"/>
      <c r="D90" s="160"/>
      <c r="E90" s="106"/>
      <c r="F90" s="107"/>
      <c r="G90" s="107"/>
      <c r="H90" s="102"/>
      <c r="I90" s="164"/>
      <c r="J90" s="169"/>
      <c r="K90" s="89"/>
      <c r="L90" s="89" t="e">
        <f>C90*1000^(MATCH(UPPER(LEFT(D90,1)),{"B","K","M","G"},0)-1-1)</f>
        <v>#N/A</v>
      </c>
      <c r="M90" s="90" t="b">
        <f t="shared" si="10"/>
        <v>0</v>
      </c>
      <c r="N90" s="90" t="b">
        <f t="shared" si="11"/>
        <v>1</v>
      </c>
      <c r="O90" s="90">
        <f>SUMIF(Kildedata!B:B,"&gt;" &amp;  E90,Kildedata!C:C) - SUMIF(Kildedata!B:B,"&gt;" &amp;  H90,Kildedata!C:C)</f>
        <v>0</v>
      </c>
      <c r="P90" s="90">
        <f>SUMIF(Kildedata!B:B,"&gt;" &amp;  E90,Kildedata!C:C) - SUMIF(Kildedata!B:B,"&gt;" &amp;  F90,Kildedata!C:C)</f>
        <v>0</v>
      </c>
      <c r="Q90" s="91" t="str">
        <f t="shared" si="12"/>
        <v/>
      </c>
      <c r="R90" s="92" t="str">
        <f t="shared" si="15"/>
        <v/>
      </c>
      <c r="S90" s="93" t="str">
        <f>IF(N90,"",SUMIF(Kildedata!B:B,"&gt;" &amp;  G90,Kildedata!C:C) - SUMIF(Kildedata!B:B,"&gt;" &amp;  H90,Kildedata!C:C))</f>
        <v/>
      </c>
      <c r="T90" s="90" t="e">
        <f t="shared" si="13"/>
        <v>#VALUE!</v>
      </c>
      <c r="U90" s="94" t="str">
        <f t="shared" si="16"/>
        <v/>
      </c>
      <c r="V90" s="95" t="str">
        <f t="shared" si="14"/>
        <v/>
      </c>
      <c r="W90" s="90"/>
    </row>
    <row r="91" spans="2:23" x14ac:dyDescent="0.25">
      <c r="B91" s="101"/>
      <c r="C91" s="128"/>
      <c r="D91" s="160"/>
      <c r="E91" s="106"/>
      <c r="F91" s="107"/>
      <c r="G91" s="107"/>
      <c r="H91" s="102"/>
      <c r="I91" s="164"/>
      <c r="J91" s="169"/>
      <c r="K91" s="89"/>
      <c r="L91" s="89" t="e">
        <f>C91*1000^(MATCH(UPPER(LEFT(D91,1)),{"B","K","M","G"},0)-1-1)</f>
        <v>#N/A</v>
      </c>
      <c r="M91" s="90" t="b">
        <f t="shared" si="10"/>
        <v>0</v>
      </c>
      <c r="N91" s="90" t="b">
        <f t="shared" si="11"/>
        <v>1</v>
      </c>
      <c r="O91" s="90">
        <f>SUMIF(Kildedata!B:B,"&gt;" &amp;  E91,Kildedata!C:C) - SUMIF(Kildedata!B:B,"&gt;" &amp;  H91,Kildedata!C:C)</f>
        <v>0</v>
      </c>
      <c r="P91" s="90">
        <f>SUMIF(Kildedata!B:B,"&gt;" &amp;  E91,Kildedata!C:C) - SUMIF(Kildedata!B:B,"&gt;" &amp;  F91,Kildedata!C:C)</f>
        <v>0</v>
      </c>
      <c r="Q91" s="91" t="str">
        <f t="shared" si="12"/>
        <v/>
      </c>
      <c r="R91" s="92" t="str">
        <f t="shared" si="15"/>
        <v/>
      </c>
      <c r="S91" s="93" t="str">
        <f>IF(N91,"",SUMIF(Kildedata!B:B,"&gt;" &amp;  G91,Kildedata!C:C) - SUMIF(Kildedata!B:B,"&gt;" &amp;  H91,Kildedata!C:C))</f>
        <v/>
      </c>
      <c r="T91" s="90" t="e">
        <f t="shared" si="13"/>
        <v>#VALUE!</v>
      </c>
      <c r="U91" s="94" t="str">
        <f t="shared" si="16"/>
        <v/>
      </c>
      <c r="V91" s="95" t="str">
        <f t="shared" si="14"/>
        <v/>
      </c>
      <c r="W91" s="90"/>
    </row>
    <row r="92" spans="2:23" x14ac:dyDescent="0.25">
      <c r="B92" s="101"/>
      <c r="C92" s="128"/>
      <c r="D92" s="160"/>
      <c r="E92" s="106"/>
      <c r="F92" s="107"/>
      <c r="G92" s="107"/>
      <c r="H92" s="102"/>
      <c r="I92" s="164"/>
      <c r="J92" s="169"/>
      <c r="K92" s="89"/>
      <c r="L92" s="89" t="e">
        <f>C92*1000^(MATCH(UPPER(LEFT(D92,1)),{"B","K","M","G"},0)-1-1)</f>
        <v>#N/A</v>
      </c>
      <c r="M92" s="90" t="b">
        <f t="shared" si="10"/>
        <v>0</v>
      </c>
      <c r="N92" s="90" t="b">
        <f t="shared" si="11"/>
        <v>1</v>
      </c>
      <c r="O92" s="90">
        <f>SUMIF(Kildedata!B:B,"&gt;" &amp;  E92,Kildedata!C:C) - SUMIF(Kildedata!B:B,"&gt;" &amp;  H92,Kildedata!C:C)</f>
        <v>0</v>
      </c>
      <c r="P92" s="90">
        <f>SUMIF(Kildedata!B:B,"&gt;" &amp;  E92,Kildedata!C:C) - SUMIF(Kildedata!B:B,"&gt;" &amp;  F92,Kildedata!C:C)</f>
        <v>0</v>
      </c>
      <c r="Q92" s="91" t="str">
        <f t="shared" si="12"/>
        <v/>
      </c>
      <c r="R92" s="92" t="str">
        <f t="shared" si="15"/>
        <v/>
      </c>
      <c r="S92" s="93" t="str">
        <f>IF(N92,"",SUMIF(Kildedata!B:B,"&gt;" &amp;  G92,Kildedata!C:C) - SUMIF(Kildedata!B:B,"&gt;" &amp;  H92,Kildedata!C:C))</f>
        <v/>
      </c>
      <c r="T92" s="90" t="e">
        <f t="shared" si="13"/>
        <v>#VALUE!</v>
      </c>
      <c r="U92" s="94" t="str">
        <f t="shared" si="16"/>
        <v/>
      </c>
      <c r="V92" s="95" t="str">
        <f t="shared" si="14"/>
        <v/>
      </c>
      <c r="W92" s="90"/>
    </row>
    <row r="93" spans="2:23" x14ac:dyDescent="0.25">
      <c r="B93" s="101"/>
      <c r="C93" s="128"/>
      <c r="D93" s="160"/>
      <c r="E93" s="106"/>
      <c r="F93" s="107"/>
      <c r="G93" s="107"/>
      <c r="H93" s="102"/>
      <c r="I93" s="164"/>
      <c r="J93" s="169"/>
      <c r="K93" s="89"/>
      <c r="L93" s="89" t="e">
        <f>C93*1000^(MATCH(UPPER(LEFT(D93,1)),{"B","K","M","G"},0)-1-1)</f>
        <v>#N/A</v>
      </c>
      <c r="M93" s="90" t="b">
        <f t="shared" si="10"/>
        <v>0</v>
      </c>
      <c r="N93" s="90" t="b">
        <f t="shared" si="11"/>
        <v>1</v>
      </c>
      <c r="O93" s="90">
        <f>SUMIF(Kildedata!B:B,"&gt;" &amp;  E93,Kildedata!C:C) - SUMIF(Kildedata!B:B,"&gt;" &amp;  H93,Kildedata!C:C)</f>
        <v>0</v>
      </c>
      <c r="P93" s="90">
        <f>SUMIF(Kildedata!B:B,"&gt;" &amp;  E93,Kildedata!C:C) - SUMIF(Kildedata!B:B,"&gt;" &amp;  F93,Kildedata!C:C)</f>
        <v>0</v>
      </c>
      <c r="Q93" s="91" t="str">
        <f t="shared" si="12"/>
        <v/>
      </c>
      <c r="R93" s="92" t="str">
        <f t="shared" si="15"/>
        <v/>
      </c>
      <c r="S93" s="93" t="str">
        <f>IF(N93,"",SUMIF(Kildedata!B:B,"&gt;" &amp;  G93,Kildedata!C:C) - SUMIF(Kildedata!B:B,"&gt;" &amp;  H93,Kildedata!C:C))</f>
        <v/>
      </c>
      <c r="T93" s="90" t="e">
        <f t="shared" si="13"/>
        <v>#VALUE!</v>
      </c>
      <c r="U93" s="94" t="str">
        <f t="shared" si="16"/>
        <v/>
      </c>
      <c r="V93" s="95" t="str">
        <f t="shared" si="14"/>
        <v/>
      </c>
      <c r="W93" s="90"/>
    </row>
    <row r="94" spans="2:23" x14ac:dyDescent="0.25">
      <c r="B94" s="101"/>
      <c r="C94" s="128"/>
      <c r="D94" s="160"/>
      <c r="E94" s="106"/>
      <c r="F94" s="107"/>
      <c r="G94" s="107"/>
      <c r="H94" s="102"/>
      <c r="I94" s="164"/>
      <c r="J94" s="169"/>
      <c r="K94" s="89"/>
      <c r="L94" s="89" t="e">
        <f>C94*1000^(MATCH(UPPER(LEFT(D94,1)),{"B","K","M","G"},0)-1-1)</f>
        <v>#N/A</v>
      </c>
      <c r="M94" s="90" t="b">
        <f t="shared" si="10"/>
        <v>0</v>
      </c>
      <c r="N94" s="90" t="b">
        <f t="shared" si="11"/>
        <v>1</v>
      </c>
      <c r="O94" s="90">
        <f>SUMIF(Kildedata!B:B,"&gt;" &amp;  E94,Kildedata!C:C) - SUMIF(Kildedata!B:B,"&gt;" &amp;  H94,Kildedata!C:C)</f>
        <v>0</v>
      </c>
      <c r="P94" s="90">
        <f>SUMIF(Kildedata!B:B,"&gt;" &amp;  E94,Kildedata!C:C) - SUMIF(Kildedata!B:B,"&gt;" &amp;  F94,Kildedata!C:C)</f>
        <v>0</v>
      </c>
      <c r="Q94" s="91" t="str">
        <f t="shared" si="12"/>
        <v/>
      </c>
      <c r="R94" s="92" t="str">
        <f t="shared" si="15"/>
        <v/>
      </c>
      <c r="S94" s="93" t="str">
        <f>IF(N94,"",SUMIF(Kildedata!B:B,"&gt;" &amp;  G94,Kildedata!C:C) - SUMIF(Kildedata!B:B,"&gt;" &amp;  H94,Kildedata!C:C))</f>
        <v/>
      </c>
      <c r="T94" s="90" t="e">
        <f t="shared" si="13"/>
        <v>#VALUE!</v>
      </c>
      <c r="U94" s="94" t="str">
        <f t="shared" si="16"/>
        <v/>
      </c>
      <c r="V94" s="95" t="str">
        <f t="shared" si="14"/>
        <v/>
      </c>
      <c r="W94" s="90"/>
    </row>
    <row r="95" spans="2:23" x14ac:dyDescent="0.25">
      <c r="B95" s="101"/>
      <c r="C95" s="128"/>
      <c r="D95" s="160"/>
      <c r="E95" s="106"/>
      <c r="F95" s="107"/>
      <c r="G95" s="107"/>
      <c r="H95" s="102"/>
      <c r="I95" s="164"/>
      <c r="J95" s="169"/>
      <c r="K95" s="89"/>
      <c r="L95" s="89" t="e">
        <f>C95*1000^(MATCH(UPPER(LEFT(D95,1)),{"B","K","M","G"},0)-1-1)</f>
        <v>#N/A</v>
      </c>
      <c r="M95" s="90" t="b">
        <f t="shared" si="10"/>
        <v>0</v>
      </c>
      <c r="N95" s="90" t="b">
        <f t="shared" si="11"/>
        <v>1</v>
      </c>
      <c r="O95" s="90">
        <f>SUMIF(Kildedata!B:B,"&gt;" &amp;  E95,Kildedata!C:C) - SUMIF(Kildedata!B:B,"&gt;" &amp;  H95,Kildedata!C:C)</f>
        <v>0</v>
      </c>
      <c r="P95" s="90">
        <f>SUMIF(Kildedata!B:B,"&gt;" &amp;  E95,Kildedata!C:C) - SUMIF(Kildedata!B:B,"&gt;" &amp;  F95,Kildedata!C:C)</f>
        <v>0</v>
      </c>
      <c r="Q95" s="91" t="str">
        <f t="shared" si="12"/>
        <v/>
      </c>
      <c r="R95" s="92" t="str">
        <f t="shared" si="15"/>
        <v/>
      </c>
      <c r="S95" s="93" t="str">
        <f>IF(N95,"",SUMIF(Kildedata!B:B,"&gt;" &amp;  G95,Kildedata!C:C) - SUMIF(Kildedata!B:B,"&gt;" &amp;  H95,Kildedata!C:C))</f>
        <v/>
      </c>
      <c r="T95" s="90" t="e">
        <f t="shared" si="13"/>
        <v>#VALUE!</v>
      </c>
      <c r="U95" s="94" t="str">
        <f t="shared" si="16"/>
        <v/>
      </c>
      <c r="V95" s="95" t="str">
        <f t="shared" si="14"/>
        <v/>
      </c>
      <c r="W95" s="90"/>
    </row>
    <row r="96" spans="2:23" x14ac:dyDescent="0.25">
      <c r="B96" s="101"/>
      <c r="C96" s="128"/>
      <c r="D96" s="160"/>
      <c r="E96" s="106"/>
      <c r="F96" s="107"/>
      <c r="G96" s="107"/>
      <c r="H96" s="102"/>
      <c r="I96" s="164"/>
      <c r="J96" s="169"/>
      <c r="K96" s="89"/>
      <c r="L96" s="89" t="e">
        <f>C96*1000^(MATCH(UPPER(LEFT(D96,1)),{"B","K","M","G"},0)-1-1)</f>
        <v>#N/A</v>
      </c>
      <c r="M96" s="90" t="b">
        <f t="shared" si="10"/>
        <v>0</v>
      </c>
      <c r="N96" s="90" t="b">
        <f t="shared" si="11"/>
        <v>1</v>
      </c>
      <c r="O96" s="90">
        <f>SUMIF(Kildedata!B:B,"&gt;" &amp;  E96,Kildedata!C:C) - SUMIF(Kildedata!B:B,"&gt;" &amp;  H96,Kildedata!C:C)</f>
        <v>0</v>
      </c>
      <c r="P96" s="90">
        <f>SUMIF(Kildedata!B:B,"&gt;" &amp;  E96,Kildedata!C:C) - SUMIF(Kildedata!B:B,"&gt;" &amp;  F96,Kildedata!C:C)</f>
        <v>0</v>
      </c>
      <c r="Q96" s="91" t="str">
        <f t="shared" si="12"/>
        <v/>
      </c>
      <c r="R96" s="92" t="str">
        <f t="shared" si="15"/>
        <v/>
      </c>
      <c r="S96" s="93" t="str">
        <f>IF(N96,"",SUMIF(Kildedata!B:B,"&gt;" &amp;  G96,Kildedata!C:C) - SUMIF(Kildedata!B:B,"&gt;" &amp;  H96,Kildedata!C:C))</f>
        <v/>
      </c>
      <c r="T96" s="90" t="e">
        <f t="shared" si="13"/>
        <v>#VALUE!</v>
      </c>
      <c r="U96" s="94" t="str">
        <f t="shared" si="16"/>
        <v/>
      </c>
      <c r="V96" s="95" t="str">
        <f t="shared" si="14"/>
        <v/>
      </c>
      <c r="W96" s="90"/>
    </row>
    <row r="97" spans="2:23" x14ac:dyDescent="0.25">
      <c r="B97" s="101"/>
      <c r="C97" s="128"/>
      <c r="D97" s="160"/>
      <c r="E97" s="106"/>
      <c r="F97" s="107"/>
      <c r="G97" s="107"/>
      <c r="H97" s="102"/>
      <c r="I97" s="164"/>
      <c r="J97" s="169"/>
      <c r="K97" s="89"/>
      <c r="L97" s="89" t="e">
        <f>C97*1000^(MATCH(UPPER(LEFT(D97,1)),{"B","K","M","G"},0)-1-1)</f>
        <v>#N/A</v>
      </c>
      <c r="M97" s="90" t="b">
        <f t="shared" si="10"/>
        <v>0</v>
      </c>
      <c r="N97" s="90" t="b">
        <f t="shared" si="11"/>
        <v>1</v>
      </c>
      <c r="O97" s="90">
        <f>SUMIF(Kildedata!B:B,"&gt;" &amp;  E97,Kildedata!C:C) - SUMIF(Kildedata!B:B,"&gt;" &amp;  H97,Kildedata!C:C)</f>
        <v>0</v>
      </c>
      <c r="P97" s="90">
        <f>SUMIF(Kildedata!B:B,"&gt;" &amp;  E97,Kildedata!C:C) - SUMIF(Kildedata!B:B,"&gt;" &amp;  F97,Kildedata!C:C)</f>
        <v>0</v>
      </c>
      <c r="Q97" s="91" t="str">
        <f t="shared" si="12"/>
        <v/>
      </c>
      <c r="R97" s="92" t="str">
        <f t="shared" si="15"/>
        <v/>
      </c>
      <c r="S97" s="93" t="str">
        <f>IF(N97,"",SUMIF(Kildedata!B:B,"&gt;" &amp;  G97,Kildedata!C:C) - SUMIF(Kildedata!B:B,"&gt;" &amp;  H97,Kildedata!C:C))</f>
        <v/>
      </c>
      <c r="T97" s="90" t="e">
        <f t="shared" si="13"/>
        <v>#VALUE!</v>
      </c>
      <c r="U97" s="94" t="str">
        <f t="shared" si="16"/>
        <v/>
      </c>
      <c r="V97" s="95" t="str">
        <f t="shared" si="14"/>
        <v/>
      </c>
      <c r="W97" s="90"/>
    </row>
    <row r="98" spans="2:23" x14ac:dyDescent="0.25">
      <c r="B98" s="101"/>
      <c r="C98" s="128"/>
      <c r="D98" s="160"/>
      <c r="E98" s="106"/>
      <c r="F98" s="107"/>
      <c r="G98" s="107"/>
      <c r="H98" s="102"/>
      <c r="I98" s="164"/>
      <c r="J98" s="169"/>
      <c r="K98" s="89"/>
      <c r="L98" s="89" t="e">
        <f>C98*1000^(MATCH(UPPER(LEFT(D98,1)),{"B","K","M","G"},0)-1-1)</f>
        <v>#N/A</v>
      </c>
      <c r="M98" s="90" t="b">
        <f t="shared" si="10"/>
        <v>0</v>
      </c>
      <c r="N98" s="90" t="b">
        <f t="shared" si="11"/>
        <v>1</v>
      </c>
      <c r="O98" s="90">
        <f>SUMIF(Kildedata!B:B,"&gt;" &amp;  E98,Kildedata!C:C) - SUMIF(Kildedata!B:B,"&gt;" &amp;  H98,Kildedata!C:C)</f>
        <v>0</v>
      </c>
      <c r="P98" s="90">
        <f>SUMIF(Kildedata!B:B,"&gt;" &amp;  E98,Kildedata!C:C) - SUMIF(Kildedata!B:B,"&gt;" &amp;  F98,Kildedata!C:C)</f>
        <v>0</v>
      </c>
      <c r="Q98" s="91" t="str">
        <f t="shared" si="12"/>
        <v/>
      </c>
      <c r="R98" s="92" t="str">
        <f t="shared" si="15"/>
        <v/>
      </c>
      <c r="S98" s="93" t="str">
        <f>IF(N98,"",SUMIF(Kildedata!B:B,"&gt;" &amp;  G98,Kildedata!C:C) - SUMIF(Kildedata!B:B,"&gt;" &amp;  H98,Kildedata!C:C))</f>
        <v/>
      </c>
      <c r="T98" s="90" t="e">
        <f t="shared" si="13"/>
        <v>#VALUE!</v>
      </c>
      <c r="U98" s="94" t="str">
        <f t="shared" si="16"/>
        <v/>
      </c>
      <c r="V98" s="95" t="str">
        <f t="shared" si="14"/>
        <v/>
      </c>
      <c r="W98" s="90"/>
    </row>
    <row r="99" spans="2:23" x14ac:dyDescent="0.25">
      <c r="B99" s="101"/>
      <c r="C99" s="128"/>
      <c r="D99" s="160"/>
      <c r="E99" s="106"/>
      <c r="F99" s="107"/>
      <c r="G99" s="107"/>
      <c r="H99" s="102"/>
      <c r="I99" s="164"/>
      <c r="J99" s="169"/>
      <c r="K99" s="89"/>
      <c r="L99" s="89" t="e">
        <f>C99*1000^(MATCH(UPPER(LEFT(D99,1)),{"B","K","M","G"},0)-1-1)</f>
        <v>#N/A</v>
      </c>
      <c r="M99" s="90" t="b">
        <f t="shared" si="10"/>
        <v>0</v>
      </c>
      <c r="N99" s="90" t="b">
        <f t="shared" si="11"/>
        <v>1</v>
      </c>
      <c r="O99" s="90">
        <f>SUMIF(Kildedata!B:B,"&gt;" &amp;  E99,Kildedata!C:C) - SUMIF(Kildedata!B:B,"&gt;" &amp;  H99,Kildedata!C:C)</f>
        <v>0</v>
      </c>
      <c r="P99" s="90">
        <f>SUMIF(Kildedata!B:B,"&gt;" &amp;  E99,Kildedata!C:C) - SUMIF(Kildedata!B:B,"&gt;" &amp;  F99,Kildedata!C:C)</f>
        <v>0</v>
      </c>
      <c r="Q99" s="91" t="str">
        <f t="shared" si="12"/>
        <v/>
      </c>
      <c r="R99" s="92" t="str">
        <f t="shared" si="15"/>
        <v/>
      </c>
      <c r="S99" s="93" t="str">
        <f>IF(N99,"",SUMIF(Kildedata!B:B,"&gt;" &amp;  G99,Kildedata!C:C) - SUMIF(Kildedata!B:B,"&gt;" &amp;  H99,Kildedata!C:C))</f>
        <v/>
      </c>
      <c r="T99" s="90" t="e">
        <f t="shared" si="13"/>
        <v>#VALUE!</v>
      </c>
      <c r="U99" s="94" t="str">
        <f t="shared" si="16"/>
        <v/>
      </c>
      <c r="V99" s="95" t="str">
        <f t="shared" si="14"/>
        <v/>
      </c>
      <c r="W99" s="90"/>
    </row>
    <row r="100" spans="2:23" x14ac:dyDescent="0.25">
      <c r="B100" s="101"/>
      <c r="C100" s="128"/>
      <c r="D100" s="160"/>
      <c r="E100" s="106"/>
      <c r="F100" s="107"/>
      <c r="G100" s="107"/>
      <c r="H100" s="102"/>
      <c r="I100" s="164"/>
      <c r="J100" s="169"/>
      <c r="K100" s="89"/>
      <c r="L100" s="89" t="e">
        <f>C100*1000^(MATCH(UPPER(LEFT(D100,1)),{"B","K","M","G"},0)-1-1)</f>
        <v>#N/A</v>
      </c>
      <c r="M100" s="90" t="b">
        <f t="shared" si="10"/>
        <v>0</v>
      </c>
      <c r="N100" s="90" t="b">
        <f t="shared" si="11"/>
        <v>1</v>
      </c>
      <c r="O100" s="90">
        <f>SUMIF(Kildedata!B:B,"&gt;" &amp;  E100,Kildedata!C:C) - SUMIF(Kildedata!B:B,"&gt;" &amp;  H100,Kildedata!C:C)</f>
        <v>0</v>
      </c>
      <c r="P100" s="90">
        <f>SUMIF(Kildedata!B:B,"&gt;" &amp;  E100,Kildedata!C:C) - SUMIF(Kildedata!B:B,"&gt;" &amp;  F100,Kildedata!C:C)</f>
        <v>0</v>
      </c>
      <c r="Q100" s="91" t="str">
        <f t="shared" si="12"/>
        <v/>
      </c>
      <c r="R100" s="92" t="str">
        <f t="shared" si="15"/>
        <v/>
      </c>
      <c r="S100" s="93" t="str">
        <f>IF(N100,"",SUMIF(Kildedata!B:B,"&gt;" &amp;  G100,Kildedata!C:C) - SUMIF(Kildedata!B:B,"&gt;" &amp;  H100,Kildedata!C:C))</f>
        <v/>
      </c>
      <c r="T100" s="90" t="e">
        <f t="shared" si="13"/>
        <v>#VALUE!</v>
      </c>
      <c r="U100" s="94" t="str">
        <f t="shared" si="16"/>
        <v/>
      </c>
      <c r="V100" s="95" t="str">
        <f>IF(N100,"",I100*U100)</f>
        <v/>
      </c>
      <c r="W100" s="90"/>
    </row>
    <row r="101" spans="2:23" ht="15.75" thickBot="1" x14ac:dyDescent="0.3">
      <c r="B101" s="108"/>
      <c r="C101" s="129"/>
      <c r="D101" s="161"/>
      <c r="E101" s="110"/>
      <c r="F101" s="109"/>
      <c r="G101" s="109"/>
      <c r="H101" s="111"/>
      <c r="I101" s="165"/>
      <c r="J101" s="170"/>
      <c r="K101" s="89"/>
      <c r="L101" s="89" t="e">
        <f>C101*1000^(MATCH(UPPER(LEFT(D101,1)),{"B","K","M","G"},0)-1-1)</f>
        <v>#N/A</v>
      </c>
      <c r="M101" s="90" t="b">
        <f t="shared" si="10"/>
        <v>0</v>
      </c>
      <c r="N101" s="90" t="b">
        <f t="shared" si="11"/>
        <v>1</v>
      </c>
      <c r="O101" s="90">
        <f>SUMIF(Kildedata!B:B,"&gt;" &amp;  E101,Kildedata!C:C) - SUMIF(Kildedata!B:B,"&gt;" &amp;  H101,Kildedata!C:C)</f>
        <v>0</v>
      </c>
      <c r="P101" s="90">
        <f>SUMIF(Kildedata!B:B,"&gt;" &amp;  E101,Kildedata!C:C) - SUMIF(Kildedata!B:B,"&gt;" &amp;  F101,Kildedata!C:C)</f>
        <v>0</v>
      </c>
      <c r="Q101" s="97" t="str">
        <f t="shared" si="12"/>
        <v/>
      </c>
      <c r="R101" s="98" t="str">
        <f t="shared" si="15"/>
        <v/>
      </c>
      <c r="S101" s="99" t="str">
        <f>IF(N101,"",SUMIF(Kildedata!B:B,"&gt;" &amp;  G101,Kildedata!C:C) - SUMIF(Kildedata!B:B,"&gt;" &amp;  H101,Kildedata!C:C))</f>
        <v/>
      </c>
      <c r="T101" s="90" t="e">
        <f t="shared" si="13"/>
        <v>#VALUE!</v>
      </c>
      <c r="U101" s="94" t="str">
        <f t="shared" si="16"/>
        <v/>
      </c>
      <c r="V101" s="95" t="str">
        <f>IF(N101,"",I101*U101)</f>
        <v/>
      </c>
      <c r="W101" s="90"/>
    </row>
  </sheetData>
  <sheetProtection password="E155" sheet="1" objects="1" scenarios="1" selectLockedCells="1"/>
  <dataValidations count="7">
    <dataValidation type="whole" operator="greaterThanOrEqual" showInputMessage="1" showErrorMessage="1" sqref="I5:I101">
      <formula1>0</formula1>
    </dataValidation>
    <dataValidation type="date" operator="greaterThanOrEqual" showInputMessage="1" showErrorMessage="1" sqref="E5:H101">
      <formula1>39814</formula1>
    </dataValidation>
    <dataValidation type="whole" showInputMessage="1" showErrorMessage="1" sqref="B5:B101">
      <formula1>100000</formula1>
      <formula2>99999999</formula2>
    </dataValidation>
    <dataValidation type="textLength" operator="lessThanOrEqual" allowBlank="1" showInputMessage="1" showErrorMessage="1" sqref="K5:L101">
      <formula1>1</formula1>
    </dataValidation>
    <dataValidation operator="lessThanOrEqual" allowBlank="1" showInputMessage="1" showErrorMessage="1" sqref="W1:W1048576 J1:J1048576"/>
    <dataValidation type="whole" operator="greaterThan" showInputMessage="1" showErrorMessage="1" sqref="C4:C101">
      <formula1>0</formula1>
    </dataValidation>
    <dataValidation type="textLength" operator="greaterThan" allowBlank="1" showInputMessage="1" showErrorMessage="1" sqref="D4:D101">
      <formula1>0</formula1>
    </dataValidation>
  </dataValidations>
  <pageMargins left="0.7" right="0.7" top="0.78740157499999996" bottom="0.78740157499999996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B1:T100"/>
  <sheetViews>
    <sheetView showGridLines="0" workbookViewId="0">
      <pane ySplit="4" topLeftCell="A5" activePane="bottomLeft" state="frozen"/>
      <selection pane="bottomLeft" activeCell="B5" sqref="B5"/>
    </sheetView>
  </sheetViews>
  <sheetFormatPr baseColWidth="10" defaultRowHeight="15" outlineLevelCol="1" x14ac:dyDescent="0.25"/>
  <cols>
    <col min="1" max="1" width="2.7109375" style="7" customWidth="1"/>
    <col min="2" max="2" width="14.85546875" style="7" customWidth="1"/>
    <col min="3" max="3" width="21.42578125" style="7" bestFit="1" customWidth="1"/>
    <col min="4" max="4" width="14.5703125" style="17" bestFit="1" customWidth="1"/>
    <col min="5" max="5" width="13.28515625" style="7" bestFit="1" customWidth="1"/>
    <col min="6" max="6" width="10.85546875" style="7" bestFit="1" customWidth="1"/>
    <col min="7" max="7" width="13.28515625" style="7" bestFit="1" customWidth="1"/>
    <col min="8" max="8" width="10.85546875" style="7" bestFit="1" customWidth="1"/>
    <col min="9" max="9" width="11.7109375" style="7" customWidth="1"/>
    <col min="10" max="10" width="32" style="7" customWidth="1"/>
    <col min="11" max="11" width="12.140625" style="3" hidden="1" customWidth="1" outlineLevel="1"/>
    <col min="12" max="12" width="13.140625" style="3" hidden="1" customWidth="1" outlineLevel="1"/>
    <col min="13" max="13" width="7.85546875" style="3" hidden="1" customWidth="1" outlineLevel="1"/>
    <col min="14" max="14" width="12.7109375" style="3" bestFit="1" customWidth="1" collapsed="1"/>
    <col min="15" max="15" width="12.7109375" style="3" bestFit="1" customWidth="1"/>
    <col min="16" max="17" width="14" style="3" hidden="1" customWidth="1" outlineLevel="1"/>
    <col min="18" max="18" width="17.85546875" style="4" customWidth="1" collapsed="1"/>
    <col min="19" max="19" width="15.140625" style="4" bestFit="1" customWidth="1"/>
    <col min="20" max="20" width="26.5703125" style="3" customWidth="1"/>
    <col min="21" max="16384" width="11.42578125" style="7"/>
  </cols>
  <sheetData>
    <row r="1" spans="2:20" ht="23.25" x14ac:dyDescent="0.35">
      <c r="B1" s="11" t="s">
        <v>59</v>
      </c>
    </row>
    <row r="2" spans="2:20" ht="15.75" thickBot="1" x14ac:dyDescent="0.3"/>
    <row r="3" spans="2:20" s="138" customFormat="1" ht="45.75" thickBot="1" x14ac:dyDescent="0.3">
      <c r="B3" s="153" t="s">
        <v>63</v>
      </c>
      <c r="C3" s="154" t="s">
        <v>30</v>
      </c>
      <c r="D3" s="155" t="s">
        <v>62</v>
      </c>
      <c r="E3" s="156" t="s">
        <v>33</v>
      </c>
      <c r="F3" s="157" t="s">
        <v>32</v>
      </c>
      <c r="G3" s="156" t="s">
        <v>34</v>
      </c>
      <c r="H3" s="157" t="s">
        <v>35</v>
      </c>
      <c r="I3" s="158" t="s">
        <v>29</v>
      </c>
      <c r="J3" s="159" t="s">
        <v>25</v>
      </c>
      <c r="K3" s="112" t="s">
        <v>31</v>
      </c>
      <c r="L3" s="112" t="s">
        <v>28</v>
      </c>
      <c r="M3" s="112" t="s">
        <v>36</v>
      </c>
      <c r="N3" s="136" t="s">
        <v>39</v>
      </c>
      <c r="O3" s="121" t="s">
        <v>40</v>
      </c>
      <c r="P3" s="121" t="s">
        <v>43</v>
      </c>
      <c r="Q3" s="121" t="s">
        <v>42</v>
      </c>
      <c r="R3" s="137" t="s">
        <v>41</v>
      </c>
      <c r="S3" s="137" t="str">
        <f>"Kompensasjon Til sammen kr " &amp; ROUND(SUM(S5:S100),0)</f>
        <v>Kompensasjon Til sammen kr 0</v>
      </c>
      <c r="T3" s="119" t="s">
        <v>37</v>
      </c>
    </row>
    <row r="4" spans="2:20" s="8" customFormat="1" x14ac:dyDescent="0.25">
      <c r="B4" s="27">
        <v>702465</v>
      </c>
      <c r="C4" s="28">
        <v>60304000</v>
      </c>
      <c r="D4" s="29" t="s">
        <v>10</v>
      </c>
      <c r="E4" s="19">
        <v>42648.419444444444</v>
      </c>
      <c r="F4" s="20">
        <v>0.3125</v>
      </c>
      <c r="G4" s="19">
        <v>42651.488194444442</v>
      </c>
      <c r="H4" s="20">
        <v>0.65138888888888891</v>
      </c>
      <c r="I4" s="148">
        <v>1000</v>
      </c>
      <c r="J4" s="144" t="s">
        <v>60</v>
      </c>
      <c r="K4" s="14">
        <f>DATE(YEAR(E4),MONTH(E4),DAY(E4))+TIME(HOUR(F4),MINUTE(F4),0)</f>
        <v>42648.3125</v>
      </c>
      <c r="L4" s="14">
        <f>DATE(YEAR(G4),MONTH(G4),DAY(G4))+TIME(HOUR(H4),MINUTE(H4),0)</f>
        <v>42651.651388888888</v>
      </c>
      <c r="M4" s="15">
        <f>L4-K4</f>
        <v>3.3388888888875954</v>
      </c>
      <c r="N4" s="83">
        <f>IF(G4="","",ROUNDDOWN(M4,0))</f>
        <v>3</v>
      </c>
      <c r="O4" s="83">
        <f>IF(G4="","",ROUNDDOWN((M4-N4)*24,0))</f>
        <v>8</v>
      </c>
      <c r="P4" s="130">
        <f>N4/30</f>
        <v>0.1</v>
      </c>
      <c r="Q4" s="130">
        <f>(IF(N4&gt;=1,0.6,IF(O4&gt;=16,0.4,IF(O4&gt;=8,0.2,0))))</f>
        <v>0.6</v>
      </c>
      <c r="R4" s="131">
        <f>IF(G4="","",IF(OR(D4="x",D4="X"),P4,Q4))</f>
        <v>0.1</v>
      </c>
      <c r="S4" s="132">
        <f>IF(G4="","",I4*R4)</f>
        <v>100</v>
      </c>
      <c r="T4" s="83"/>
    </row>
    <row r="5" spans="2:20" x14ac:dyDescent="0.25">
      <c r="B5" s="30"/>
      <c r="C5" s="31"/>
      <c r="D5" s="32" t="s">
        <v>10</v>
      </c>
      <c r="E5" s="21"/>
      <c r="F5" s="22"/>
      <c r="G5" s="21"/>
      <c r="H5" s="22"/>
      <c r="I5" s="149"/>
      <c r="J5" s="145"/>
      <c r="K5" s="12">
        <f>DATE(YEAR(E5),MONTH(E5),DAY(E5))+TIME(HOUR(F5),MINUTE(F5),0)</f>
        <v>0</v>
      </c>
      <c r="L5" s="12">
        <f>DATE(YEAR(G5),MONTH(G5),DAY(G5))+TIME(HOUR(H5),MINUTE(H5),0)</f>
        <v>0</v>
      </c>
      <c r="M5" s="13">
        <f>L5-K5</f>
        <v>0</v>
      </c>
      <c r="N5" s="90" t="str">
        <f>IF(G5="","",ROUNDDOWN(M5,0))</f>
        <v/>
      </c>
      <c r="O5" s="90" t="str">
        <f>IF(G5="","",ROUNDDOWN((M5-N5)*24,0))</f>
        <v/>
      </c>
      <c r="P5" s="133" t="e">
        <f>N5/30</f>
        <v>#VALUE!</v>
      </c>
      <c r="Q5" s="133">
        <f>(IF(N5&gt;=1,0.6,IF(O5&gt;=16,0.4,IF(O5&gt;=8,0.2,0))))</f>
        <v>0.6</v>
      </c>
      <c r="R5" s="134" t="str">
        <f>IF(G5="","",IF(OR(D5="x",D5="X"),P5,Q5))</f>
        <v/>
      </c>
      <c r="S5" s="135" t="str">
        <f>IF(G5="","",I5*R5)</f>
        <v/>
      </c>
      <c r="T5" s="96"/>
    </row>
    <row r="6" spans="2:20" x14ac:dyDescent="0.25">
      <c r="B6" s="33"/>
      <c r="C6" s="34"/>
      <c r="D6" s="35" t="s">
        <v>10</v>
      </c>
      <c r="E6" s="21"/>
      <c r="F6" s="22"/>
      <c r="G6" s="23"/>
      <c r="H6" s="24"/>
      <c r="I6" s="150"/>
      <c r="J6" s="146"/>
      <c r="K6" s="12">
        <f>DATE(YEAR(E6),MONTH(E6),DAY(E6))+TIME(HOUR(F6),MINUTE(F6),0)</f>
        <v>0</v>
      </c>
      <c r="L6" s="12">
        <f>DATE(YEAR(G6),MONTH(G6),DAY(G6))+TIME(HOUR(H6),MINUTE(H6),0)</f>
        <v>0</v>
      </c>
      <c r="M6" s="13">
        <f>L6-K6</f>
        <v>0</v>
      </c>
      <c r="N6" s="90" t="str">
        <f>IF(G6="","",ROUNDDOWN(M6,0))</f>
        <v/>
      </c>
      <c r="O6" s="90" t="str">
        <f>IF(G6="","",ROUNDDOWN((M6-N6)*24,0))</f>
        <v/>
      </c>
      <c r="P6" s="133" t="e">
        <f>N6/30</f>
        <v>#VALUE!</v>
      </c>
      <c r="Q6" s="133">
        <f>(IF(N6&gt;=1,0.6,IF(O6&gt;=16,0.4,IF(O6&gt;=8,0.2,0))))</f>
        <v>0.6</v>
      </c>
      <c r="R6" s="134" t="str">
        <f>IF(G6="","",IF(OR(D6="x",D6="X"),P6,Q6))</f>
        <v/>
      </c>
      <c r="S6" s="135" t="str">
        <f>IF(G6="","",I6*R6)</f>
        <v/>
      </c>
      <c r="T6" s="96"/>
    </row>
    <row r="7" spans="2:20" x14ac:dyDescent="0.25">
      <c r="B7" s="33"/>
      <c r="C7" s="34"/>
      <c r="D7" s="35" t="s">
        <v>10</v>
      </c>
      <c r="E7" s="21"/>
      <c r="F7" s="22"/>
      <c r="G7" s="23"/>
      <c r="H7" s="24"/>
      <c r="I7" s="150"/>
      <c r="J7" s="146"/>
      <c r="K7" s="12">
        <f t="shared" ref="K7:K70" si="0">DATE(YEAR(E7),MONTH(E7),DAY(E7))+TIME(HOUR(F7),MINUTE(F7),0)</f>
        <v>0</v>
      </c>
      <c r="L7" s="12">
        <f t="shared" ref="L7:L70" si="1">DATE(YEAR(G7),MONTH(G7),DAY(G7))+TIME(HOUR(H7),MINUTE(H7),0)</f>
        <v>0</v>
      </c>
      <c r="M7" s="13">
        <f t="shared" ref="M7:M70" si="2">L7-K7</f>
        <v>0</v>
      </c>
      <c r="N7" s="90" t="str">
        <f t="shared" ref="N7:N70" si="3">IF(G7="","",ROUNDDOWN(M7,0))</f>
        <v/>
      </c>
      <c r="O7" s="90" t="str">
        <f t="shared" ref="O7:O70" si="4">IF(G7="","",ROUNDDOWN((M7-N7)*24,0))</f>
        <v/>
      </c>
      <c r="P7" s="133" t="e">
        <f t="shared" ref="P7:P70" si="5">N7/30</f>
        <v>#VALUE!</v>
      </c>
      <c r="Q7" s="133">
        <f t="shared" ref="Q7:Q70" si="6">(IF(N7&gt;=1,0.6,IF(O7&gt;=16,0.4,IF(O7&gt;=8,0.2,0))))</f>
        <v>0.6</v>
      </c>
      <c r="R7" s="134" t="str">
        <f t="shared" ref="R7:R70" si="7">IF(G7="","",IF(OR(D7="x",D7="X"),P7,Q7))</f>
        <v/>
      </c>
      <c r="S7" s="135" t="str">
        <f t="shared" ref="S7:S70" si="8">IF(G7="","",I7*R7)</f>
        <v/>
      </c>
      <c r="T7" s="96"/>
    </row>
    <row r="8" spans="2:20" x14ac:dyDescent="0.25">
      <c r="B8" s="33"/>
      <c r="C8" s="34"/>
      <c r="D8" s="35" t="s">
        <v>10</v>
      </c>
      <c r="E8" s="23"/>
      <c r="F8" s="24"/>
      <c r="G8" s="23"/>
      <c r="H8" s="24"/>
      <c r="I8" s="150"/>
      <c r="J8" s="146"/>
      <c r="K8" s="12">
        <f t="shared" si="0"/>
        <v>0</v>
      </c>
      <c r="L8" s="12">
        <f t="shared" si="1"/>
        <v>0</v>
      </c>
      <c r="M8" s="13">
        <f t="shared" si="2"/>
        <v>0</v>
      </c>
      <c r="N8" s="90" t="str">
        <f t="shared" si="3"/>
        <v/>
      </c>
      <c r="O8" s="90" t="str">
        <f t="shared" si="4"/>
        <v/>
      </c>
      <c r="P8" s="133" t="e">
        <f t="shared" si="5"/>
        <v>#VALUE!</v>
      </c>
      <c r="Q8" s="133">
        <f t="shared" si="6"/>
        <v>0.6</v>
      </c>
      <c r="R8" s="134" t="str">
        <f t="shared" si="7"/>
        <v/>
      </c>
      <c r="S8" s="135" t="str">
        <f t="shared" si="8"/>
        <v/>
      </c>
      <c r="T8" s="96"/>
    </row>
    <row r="9" spans="2:20" x14ac:dyDescent="0.25">
      <c r="B9" s="33"/>
      <c r="C9" s="34"/>
      <c r="D9" s="35" t="s">
        <v>10</v>
      </c>
      <c r="E9" s="23"/>
      <c r="F9" s="24"/>
      <c r="G9" s="23"/>
      <c r="H9" s="24"/>
      <c r="I9" s="150"/>
      <c r="J9" s="146"/>
      <c r="K9" s="12">
        <f t="shared" si="0"/>
        <v>0</v>
      </c>
      <c r="L9" s="12">
        <f t="shared" si="1"/>
        <v>0</v>
      </c>
      <c r="M9" s="13">
        <f t="shared" si="2"/>
        <v>0</v>
      </c>
      <c r="N9" s="90" t="str">
        <f t="shared" si="3"/>
        <v/>
      </c>
      <c r="O9" s="90" t="str">
        <f t="shared" si="4"/>
        <v/>
      </c>
      <c r="P9" s="133" t="e">
        <f t="shared" si="5"/>
        <v>#VALUE!</v>
      </c>
      <c r="Q9" s="133">
        <f t="shared" si="6"/>
        <v>0.6</v>
      </c>
      <c r="R9" s="134" t="str">
        <f t="shared" si="7"/>
        <v/>
      </c>
      <c r="S9" s="135" t="str">
        <f t="shared" si="8"/>
        <v/>
      </c>
      <c r="T9" s="96"/>
    </row>
    <row r="10" spans="2:20" x14ac:dyDescent="0.25">
      <c r="B10" s="33"/>
      <c r="C10" s="34"/>
      <c r="D10" s="35" t="s">
        <v>10</v>
      </c>
      <c r="E10" s="23"/>
      <c r="F10" s="24"/>
      <c r="G10" s="23"/>
      <c r="H10" s="24"/>
      <c r="I10" s="150"/>
      <c r="J10" s="146"/>
      <c r="K10" s="12">
        <f t="shared" si="0"/>
        <v>0</v>
      </c>
      <c r="L10" s="12">
        <f t="shared" si="1"/>
        <v>0</v>
      </c>
      <c r="M10" s="13">
        <f t="shared" si="2"/>
        <v>0</v>
      </c>
      <c r="N10" s="90" t="str">
        <f t="shared" si="3"/>
        <v/>
      </c>
      <c r="O10" s="90" t="str">
        <f t="shared" si="4"/>
        <v/>
      </c>
      <c r="P10" s="133" t="e">
        <f t="shared" si="5"/>
        <v>#VALUE!</v>
      </c>
      <c r="Q10" s="133">
        <f t="shared" si="6"/>
        <v>0.6</v>
      </c>
      <c r="R10" s="134" t="str">
        <f t="shared" si="7"/>
        <v/>
      </c>
      <c r="S10" s="135" t="str">
        <f t="shared" si="8"/>
        <v/>
      </c>
      <c r="T10" s="96"/>
    </row>
    <row r="11" spans="2:20" x14ac:dyDescent="0.25">
      <c r="B11" s="33"/>
      <c r="C11" s="34"/>
      <c r="D11" s="35" t="s">
        <v>10</v>
      </c>
      <c r="E11" s="23"/>
      <c r="F11" s="24"/>
      <c r="G11" s="23"/>
      <c r="H11" s="24"/>
      <c r="I11" s="150"/>
      <c r="J11" s="146"/>
      <c r="K11" s="12">
        <f t="shared" si="0"/>
        <v>0</v>
      </c>
      <c r="L11" s="12">
        <f t="shared" si="1"/>
        <v>0</v>
      </c>
      <c r="M11" s="13">
        <f t="shared" si="2"/>
        <v>0</v>
      </c>
      <c r="N11" s="90" t="str">
        <f t="shared" si="3"/>
        <v/>
      </c>
      <c r="O11" s="90" t="str">
        <f t="shared" si="4"/>
        <v/>
      </c>
      <c r="P11" s="133" t="e">
        <f t="shared" si="5"/>
        <v>#VALUE!</v>
      </c>
      <c r="Q11" s="133">
        <f t="shared" si="6"/>
        <v>0.6</v>
      </c>
      <c r="R11" s="134" t="str">
        <f t="shared" si="7"/>
        <v/>
      </c>
      <c r="S11" s="135" t="str">
        <f t="shared" si="8"/>
        <v/>
      </c>
      <c r="T11" s="96"/>
    </row>
    <row r="12" spans="2:20" x14ac:dyDescent="0.25">
      <c r="B12" s="33"/>
      <c r="C12" s="34"/>
      <c r="D12" s="35" t="s">
        <v>10</v>
      </c>
      <c r="E12" s="23"/>
      <c r="F12" s="24"/>
      <c r="G12" s="23"/>
      <c r="H12" s="24"/>
      <c r="I12" s="150"/>
      <c r="J12" s="146"/>
      <c r="K12" s="12">
        <f t="shared" si="0"/>
        <v>0</v>
      </c>
      <c r="L12" s="12">
        <f t="shared" si="1"/>
        <v>0</v>
      </c>
      <c r="M12" s="13">
        <f t="shared" si="2"/>
        <v>0</v>
      </c>
      <c r="N12" s="90" t="str">
        <f t="shared" si="3"/>
        <v/>
      </c>
      <c r="O12" s="90" t="str">
        <f t="shared" si="4"/>
        <v/>
      </c>
      <c r="P12" s="133" t="e">
        <f t="shared" si="5"/>
        <v>#VALUE!</v>
      </c>
      <c r="Q12" s="133">
        <f t="shared" si="6"/>
        <v>0.6</v>
      </c>
      <c r="R12" s="134" t="str">
        <f t="shared" si="7"/>
        <v/>
      </c>
      <c r="S12" s="135" t="str">
        <f t="shared" si="8"/>
        <v/>
      </c>
      <c r="T12" s="96"/>
    </row>
    <row r="13" spans="2:20" x14ac:dyDescent="0.25">
      <c r="B13" s="33"/>
      <c r="C13" s="34"/>
      <c r="D13" s="35" t="s">
        <v>10</v>
      </c>
      <c r="E13" s="23"/>
      <c r="F13" s="24"/>
      <c r="G13" s="23"/>
      <c r="H13" s="24"/>
      <c r="I13" s="150"/>
      <c r="J13" s="146"/>
      <c r="K13" s="12">
        <f t="shared" si="0"/>
        <v>0</v>
      </c>
      <c r="L13" s="12">
        <f t="shared" si="1"/>
        <v>0</v>
      </c>
      <c r="M13" s="13">
        <f t="shared" si="2"/>
        <v>0</v>
      </c>
      <c r="N13" s="90" t="str">
        <f t="shared" si="3"/>
        <v/>
      </c>
      <c r="O13" s="90" t="str">
        <f t="shared" si="4"/>
        <v/>
      </c>
      <c r="P13" s="133" t="e">
        <f t="shared" si="5"/>
        <v>#VALUE!</v>
      </c>
      <c r="Q13" s="133">
        <f t="shared" si="6"/>
        <v>0.6</v>
      </c>
      <c r="R13" s="134" t="str">
        <f t="shared" si="7"/>
        <v/>
      </c>
      <c r="S13" s="135" t="str">
        <f t="shared" si="8"/>
        <v/>
      </c>
      <c r="T13" s="96"/>
    </row>
    <row r="14" spans="2:20" x14ac:dyDescent="0.25">
      <c r="B14" s="33"/>
      <c r="C14" s="34"/>
      <c r="D14" s="35" t="s">
        <v>10</v>
      </c>
      <c r="E14" s="23"/>
      <c r="F14" s="24"/>
      <c r="G14" s="23"/>
      <c r="H14" s="24"/>
      <c r="I14" s="150"/>
      <c r="J14" s="146"/>
      <c r="K14" s="12">
        <f t="shared" si="0"/>
        <v>0</v>
      </c>
      <c r="L14" s="12">
        <f t="shared" si="1"/>
        <v>0</v>
      </c>
      <c r="M14" s="13">
        <f t="shared" si="2"/>
        <v>0</v>
      </c>
      <c r="N14" s="90" t="str">
        <f t="shared" si="3"/>
        <v/>
      </c>
      <c r="O14" s="90" t="str">
        <f t="shared" si="4"/>
        <v/>
      </c>
      <c r="P14" s="133" t="e">
        <f t="shared" si="5"/>
        <v>#VALUE!</v>
      </c>
      <c r="Q14" s="133">
        <f t="shared" si="6"/>
        <v>0.6</v>
      </c>
      <c r="R14" s="134" t="str">
        <f t="shared" si="7"/>
        <v/>
      </c>
      <c r="S14" s="135" t="str">
        <f t="shared" si="8"/>
        <v/>
      </c>
      <c r="T14" s="96"/>
    </row>
    <row r="15" spans="2:20" x14ac:dyDescent="0.25">
      <c r="B15" s="33"/>
      <c r="C15" s="34"/>
      <c r="D15" s="35" t="s">
        <v>10</v>
      </c>
      <c r="E15" s="23"/>
      <c r="F15" s="24"/>
      <c r="G15" s="23"/>
      <c r="H15" s="24"/>
      <c r="I15" s="150"/>
      <c r="J15" s="146"/>
      <c r="K15" s="12">
        <f t="shared" si="0"/>
        <v>0</v>
      </c>
      <c r="L15" s="12">
        <f t="shared" si="1"/>
        <v>0</v>
      </c>
      <c r="M15" s="13">
        <f t="shared" si="2"/>
        <v>0</v>
      </c>
      <c r="N15" s="90" t="str">
        <f t="shared" si="3"/>
        <v/>
      </c>
      <c r="O15" s="90" t="str">
        <f t="shared" si="4"/>
        <v/>
      </c>
      <c r="P15" s="133" t="e">
        <f t="shared" si="5"/>
        <v>#VALUE!</v>
      </c>
      <c r="Q15" s="133">
        <f t="shared" si="6"/>
        <v>0.6</v>
      </c>
      <c r="R15" s="134" t="str">
        <f t="shared" si="7"/>
        <v/>
      </c>
      <c r="S15" s="135" t="str">
        <f t="shared" si="8"/>
        <v/>
      </c>
      <c r="T15" s="96"/>
    </row>
    <row r="16" spans="2:20" x14ac:dyDescent="0.25">
      <c r="B16" s="33"/>
      <c r="C16" s="34"/>
      <c r="D16" s="35" t="s">
        <v>10</v>
      </c>
      <c r="E16" s="23"/>
      <c r="F16" s="24"/>
      <c r="G16" s="23"/>
      <c r="H16" s="24"/>
      <c r="I16" s="150"/>
      <c r="J16" s="146"/>
      <c r="K16" s="12">
        <f t="shared" si="0"/>
        <v>0</v>
      </c>
      <c r="L16" s="12">
        <f t="shared" si="1"/>
        <v>0</v>
      </c>
      <c r="M16" s="13">
        <f t="shared" si="2"/>
        <v>0</v>
      </c>
      <c r="N16" s="90" t="str">
        <f t="shared" si="3"/>
        <v/>
      </c>
      <c r="O16" s="90" t="str">
        <f t="shared" si="4"/>
        <v/>
      </c>
      <c r="P16" s="133" t="e">
        <f t="shared" si="5"/>
        <v>#VALUE!</v>
      </c>
      <c r="Q16" s="133">
        <f t="shared" si="6"/>
        <v>0.6</v>
      </c>
      <c r="R16" s="134" t="str">
        <f t="shared" si="7"/>
        <v/>
      </c>
      <c r="S16" s="135" t="str">
        <f t="shared" si="8"/>
        <v/>
      </c>
      <c r="T16" s="96"/>
    </row>
    <row r="17" spans="2:20" x14ac:dyDescent="0.25">
      <c r="B17" s="33"/>
      <c r="C17" s="34"/>
      <c r="D17" s="35" t="s">
        <v>10</v>
      </c>
      <c r="E17" s="23"/>
      <c r="F17" s="24"/>
      <c r="G17" s="23"/>
      <c r="H17" s="24"/>
      <c r="I17" s="150"/>
      <c r="J17" s="146"/>
      <c r="K17" s="12">
        <f t="shared" si="0"/>
        <v>0</v>
      </c>
      <c r="L17" s="12">
        <f t="shared" si="1"/>
        <v>0</v>
      </c>
      <c r="M17" s="13">
        <f t="shared" si="2"/>
        <v>0</v>
      </c>
      <c r="N17" s="90" t="str">
        <f t="shared" si="3"/>
        <v/>
      </c>
      <c r="O17" s="90" t="str">
        <f t="shared" si="4"/>
        <v/>
      </c>
      <c r="P17" s="133" t="e">
        <f t="shared" si="5"/>
        <v>#VALUE!</v>
      </c>
      <c r="Q17" s="133">
        <f t="shared" si="6"/>
        <v>0.6</v>
      </c>
      <c r="R17" s="134" t="str">
        <f t="shared" si="7"/>
        <v/>
      </c>
      <c r="S17" s="135" t="str">
        <f t="shared" si="8"/>
        <v/>
      </c>
      <c r="T17" s="96"/>
    </row>
    <row r="18" spans="2:20" x14ac:dyDescent="0.25">
      <c r="B18" s="33"/>
      <c r="C18" s="34"/>
      <c r="D18" s="35" t="s">
        <v>10</v>
      </c>
      <c r="E18" s="23"/>
      <c r="F18" s="24"/>
      <c r="G18" s="23"/>
      <c r="H18" s="24"/>
      <c r="I18" s="150"/>
      <c r="J18" s="146"/>
      <c r="K18" s="12">
        <f t="shared" si="0"/>
        <v>0</v>
      </c>
      <c r="L18" s="12">
        <f t="shared" si="1"/>
        <v>0</v>
      </c>
      <c r="M18" s="13">
        <f t="shared" si="2"/>
        <v>0</v>
      </c>
      <c r="N18" s="90" t="str">
        <f t="shared" si="3"/>
        <v/>
      </c>
      <c r="O18" s="90" t="str">
        <f t="shared" si="4"/>
        <v/>
      </c>
      <c r="P18" s="133" t="e">
        <f t="shared" si="5"/>
        <v>#VALUE!</v>
      </c>
      <c r="Q18" s="133">
        <f t="shared" si="6"/>
        <v>0.6</v>
      </c>
      <c r="R18" s="134" t="str">
        <f t="shared" si="7"/>
        <v/>
      </c>
      <c r="S18" s="135" t="str">
        <f t="shared" si="8"/>
        <v/>
      </c>
      <c r="T18" s="96"/>
    </row>
    <row r="19" spans="2:20" x14ac:dyDescent="0.25">
      <c r="B19" s="33"/>
      <c r="C19" s="34"/>
      <c r="D19" s="35" t="s">
        <v>10</v>
      </c>
      <c r="E19" s="23"/>
      <c r="F19" s="24"/>
      <c r="G19" s="23"/>
      <c r="H19" s="24"/>
      <c r="I19" s="150"/>
      <c r="J19" s="146"/>
      <c r="K19" s="12">
        <f t="shared" si="0"/>
        <v>0</v>
      </c>
      <c r="L19" s="12">
        <f t="shared" si="1"/>
        <v>0</v>
      </c>
      <c r="M19" s="13">
        <f t="shared" si="2"/>
        <v>0</v>
      </c>
      <c r="N19" s="90" t="str">
        <f t="shared" si="3"/>
        <v/>
      </c>
      <c r="O19" s="90" t="str">
        <f t="shared" si="4"/>
        <v/>
      </c>
      <c r="P19" s="133" t="e">
        <f t="shared" si="5"/>
        <v>#VALUE!</v>
      </c>
      <c r="Q19" s="133">
        <f t="shared" si="6"/>
        <v>0.6</v>
      </c>
      <c r="R19" s="134" t="str">
        <f t="shared" si="7"/>
        <v/>
      </c>
      <c r="S19" s="135" t="str">
        <f t="shared" si="8"/>
        <v/>
      </c>
      <c r="T19" s="96"/>
    </row>
    <row r="20" spans="2:20" x14ac:dyDescent="0.25">
      <c r="B20" s="33"/>
      <c r="C20" s="34"/>
      <c r="D20" s="35" t="s">
        <v>10</v>
      </c>
      <c r="E20" s="23"/>
      <c r="F20" s="24"/>
      <c r="G20" s="23"/>
      <c r="H20" s="24"/>
      <c r="I20" s="150"/>
      <c r="J20" s="146"/>
      <c r="K20" s="12">
        <f t="shared" si="0"/>
        <v>0</v>
      </c>
      <c r="L20" s="12">
        <f t="shared" si="1"/>
        <v>0</v>
      </c>
      <c r="M20" s="13">
        <f t="shared" si="2"/>
        <v>0</v>
      </c>
      <c r="N20" s="90" t="str">
        <f t="shared" si="3"/>
        <v/>
      </c>
      <c r="O20" s="90" t="str">
        <f t="shared" si="4"/>
        <v/>
      </c>
      <c r="P20" s="133" t="e">
        <f t="shared" si="5"/>
        <v>#VALUE!</v>
      </c>
      <c r="Q20" s="133">
        <f t="shared" si="6"/>
        <v>0.6</v>
      </c>
      <c r="R20" s="134" t="str">
        <f t="shared" si="7"/>
        <v/>
      </c>
      <c r="S20" s="135" t="str">
        <f t="shared" si="8"/>
        <v/>
      </c>
      <c r="T20" s="96"/>
    </row>
    <row r="21" spans="2:20" x14ac:dyDescent="0.25">
      <c r="B21" s="33"/>
      <c r="C21" s="34"/>
      <c r="D21" s="35" t="s">
        <v>10</v>
      </c>
      <c r="E21" s="23"/>
      <c r="F21" s="24"/>
      <c r="G21" s="23"/>
      <c r="H21" s="24"/>
      <c r="I21" s="150"/>
      <c r="J21" s="146"/>
      <c r="K21" s="12">
        <f t="shared" si="0"/>
        <v>0</v>
      </c>
      <c r="L21" s="12">
        <f t="shared" si="1"/>
        <v>0</v>
      </c>
      <c r="M21" s="13">
        <f t="shared" si="2"/>
        <v>0</v>
      </c>
      <c r="N21" s="90" t="str">
        <f t="shared" si="3"/>
        <v/>
      </c>
      <c r="O21" s="90" t="str">
        <f t="shared" si="4"/>
        <v/>
      </c>
      <c r="P21" s="133" t="e">
        <f t="shared" si="5"/>
        <v>#VALUE!</v>
      </c>
      <c r="Q21" s="133">
        <f t="shared" si="6"/>
        <v>0.6</v>
      </c>
      <c r="R21" s="134" t="str">
        <f t="shared" si="7"/>
        <v/>
      </c>
      <c r="S21" s="135" t="str">
        <f t="shared" si="8"/>
        <v/>
      </c>
      <c r="T21" s="96"/>
    </row>
    <row r="22" spans="2:20" x14ac:dyDescent="0.25">
      <c r="B22" s="33"/>
      <c r="C22" s="34"/>
      <c r="D22" s="35" t="s">
        <v>10</v>
      </c>
      <c r="E22" s="23"/>
      <c r="F22" s="24"/>
      <c r="G22" s="23"/>
      <c r="H22" s="24"/>
      <c r="I22" s="150"/>
      <c r="J22" s="146"/>
      <c r="K22" s="12">
        <f t="shared" si="0"/>
        <v>0</v>
      </c>
      <c r="L22" s="12">
        <f t="shared" si="1"/>
        <v>0</v>
      </c>
      <c r="M22" s="13">
        <f t="shared" si="2"/>
        <v>0</v>
      </c>
      <c r="N22" s="90" t="str">
        <f t="shared" si="3"/>
        <v/>
      </c>
      <c r="O22" s="90" t="str">
        <f t="shared" si="4"/>
        <v/>
      </c>
      <c r="P22" s="133" t="e">
        <f t="shared" si="5"/>
        <v>#VALUE!</v>
      </c>
      <c r="Q22" s="133">
        <f t="shared" si="6"/>
        <v>0.6</v>
      </c>
      <c r="R22" s="134" t="str">
        <f t="shared" si="7"/>
        <v/>
      </c>
      <c r="S22" s="135" t="str">
        <f t="shared" si="8"/>
        <v/>
      </c>
      <c r="T22" s="96"/>
    </row>
    <row r="23" spans="2:20" x14ac:dyDescent="0.25">
      <c r="B23" s="33"/>
      <c r="C23" s="34"/>
      <c r="D23" s="35" t="s">
        <v>10</v>
      </c>
      <c r="E23" s="23"/>
      <c r="F23" s="24"/>
      <c r="G23" s="23"/>
      <c r="H23" s="24"/>
      <c r="I23" s="150"/>
      <c r="J23" s="146"/>
      <c r="K23" s="12">
        <f t="shared" si="0"/>
        <v>0</v>
      </c>
      <c r="L23" s="12">
        <f t="shared" si="1"/>
        <v>0</v>
      </c>
      <c r="M23" s="13">
        <f t="shared" si="2"/>
        <v>0</v>
      </c>
      <c r="N23" s="90" t="str">
        <f t="shared" si="3"/>
        <v/>
      </c>
      <c r="O23" s="90" t="str">
        <f t="shared" si="4"/>
        <v/>
      </c>
      <c r="P23" s="133" t="e">
        <f t="shared" si="5"/>
        <v>#VALUE!</v>
      </c>
      <c r="Q23" s="133">
        <f t="shared" si="6"/>
        <v>0.6</v>
      </c>
      <c r="R23" s="134" t="str">
        <f t="shared" si="7"/>
        <v/>
      </c>
      <c r="S23" s="135" t="str">
        <f t="shared" si="8"/>
        <v/>
      </c>
      <c r="T23" s="96"/>
    </row>
    <row r="24" spans="2:20" x14ac:dyDescent="0.25">
      <c r="B24" s="33"/>
      <c r="C24" s="34"/>
      <c r="D24" s="35" t="s">
        <v>10</v>
      </c>
      <c r="E24" s="23"/>
      <c r="F24" s="24"/>
      <c r="G24" s="23"/>
      <c r="H24" s="24"/>
      <c r="I24" s="150"/>
      <c r="J24" s="146"/>
      <c r="K24" s="12">
        <f t="shared" si="0"/>
        <v>0</v>
      </c>
      <c r="L24" s="12">
        <f t="shared" si="1"/>
        <v>0</v>
      </c>
      <c r="M24" s="13">
        <f t="shared" si="2"/>
        <v>0</v>
      </c>
      <c r="N24" s="90" t="str">
        <f t="shared" si="3"/>
        <v/>
      </c>
      <c r="O24" s="90" t="str">
        <f t="shared" si="4"/>
        <v/>
      </c>
      <c r="P24" s="133" t="e">
        <f t="shared" si="5"/>
        <v>#VALUE!</v>
      </c>
      <c r="Q24" s="133">
        <f t="shared" si="6"/>
        <v>0.6</v>
      </c>
      <c r="R24" s="134" t="str">
        <f t="shared" si="7"/>
        <v/>
      </c>
      <c r="S24" s="135" t="str">
        <f t="shared" si="8"/>
        <v/>
      </c>
      <c r="T24" s="96"/>
    </row>
    <row r="25" spans="2:20" x14ac:dyDescent="0.25">
      <c r="B25" s="33"/>
      <c r="C25" s="34"/>
      <c r="D25" s="35" t="s">
        <v>10</v>
      </c>
      <c r="E25" s="23"/>
      <c r="F25" s="24"/>
      <c r="G25" s="23"/>
      <c r="H25" s="24"/>
      <c r="I25" s="150"/>
      <c r="J25" s="146"/>
      <c r="K25" s="12">
        <f t="shared" si="0"/>
        <v>0</v>
      </c>
      <c r="L25" s="12">
        <f t="shared" si="1"/>
        <v>0</v>
      </c>
      <c r="M25" s="13">
        <f t="shared" si="2"/>
        <v>0</v>
      </c>
      <c r="N25" s="90" t="str">
        <f t="shared" si="3"/>
        <v/>
      </c>
      <c r="O25" s="90" t="str">
        <f t="shared" si="4"/>
        <v/>
      </c>
      <c r="P25" s="133" t="e">
        <f t="shared" si="5"/>
        <v>#VALUE!</v>
      </c>
      <c r="Q25" s="133">
        <f t="shared" si="6"/>
        <v>0.6</v>
      </c>
      <c r="R25" s="134" t="str">
        <f t="shared" si="7"/>
        <v/>
      </c>
      <c r="S25" s="135" t="str">
        <f t="shared" si="8"/>
        <v/>
      </c>
      <c r="T25" s="96"/>
    </row>
    <row r="26" spans="2:20" x14ac:dyDescent="0.25">
      <c r="B26" s="33"/>
      <c r="C26" s="34"/>
      <c r="D26" s="35" t="s">
        <v>10</v>
      </c>
      <c r="E26" s="23"/>
      <c r="F26" s="24"/>
      <c r="G26" s="23"/>
      <c r="H26" s="24"/>
      <c r="I26" s="150"/>
      <c r="J26" s="146"/>
      <c r="K26" s="12">
        <f t="shared" si="0"/>
        <v>0</v>
      </c>
      <c r="L26" s="12">
        <f t="shared" si="1"/>
        <v>0</v>
      </c>
      <c r="M26" s="13">
        <f t="shared" si="2"/>
        <v>0</v>
      </c>
      <c r="N26" s="90" t="str">
        <f t="shared" si="3"/>
        <v/>
      </c>
      <c r="O26" s="90" t="str">
        <f t="shared" si="4"/>
        <v/>
      </c>
      <c r="P26" s="133" t="e">
        <f t="shared" si="5"/>
        <v>#VALUE!</v>
      </c>
      <c r="Q26" s="133">
        <f t="shared" si="6"/>
        <v>0.6</v>
      </c>
      <c r="R26" s="134" t="str">
        <f t="shared" si="7"/>
        <v/>
      </c>
      <c r="S26" s="135" t="str">
        <f t="shared" si="8"/>
        <v/>
      </c>
      <c r="T26" s="96"/>
    </row>
    <row r="27" spans="2:20" x14ac:dyDescent="0.25">
      <c r="B27" s="33"/>
      <c r="C27" s="34"/>
      <c r="D27" s="35" t="s">
        <v>10</v>
      </c>
      <c r="E27" s="23"/>
      <c r="F27" s="24"/>
      <c r="G27" s="23"/>
      <c r="H27" s="24"/>
      <c r="I27" s="150"/>
      <c r="J27" s="146"/>
      <c r="K27" s="12">
        <f t="shared" si="0"/>
        <v>0</v>
      </c>
      <c r="L27" s="12">
        <f t="shared" si="1"/>
        <v>0</v>
      </c>
      <c r="M27" s="13">
        <f t="shared" si="2"/>
        <v>0</v>
      </c>
      <c r="N27" s="90" t="str">
        <f t="shared" si="3"/>
        <v/>
      </c>
      <c r="O27" s="90" t="str">
        <f t="shared" si="4"/>
        <v/>
      </c>
      <c r="P27" s="133" t="e">
        <f t="shared" si="5"/>
        <v>#VALUE!</v>
      </c>
      <c r="Q27" s="133">
        <f t="shared" si="6"/>
        <v>0.6</v>
      </c>
      <c r="R27" s="134" t="str">
        <f t="shared" si="7"/>
        <v/>
      </c>
      <c r="S27" s="135" t="str">
        <f t="shared" si="8"/>
        <v/>
      </c>
      <c r="T27" s="96"/>
    </row>
    <row r="28" spans="2:20" x14ac:dyDescent="0.25">
      <c r="B28" s="33"/>
      <c r="C28" s="34"/>
      <c r="D28" s="35" t="s">
        <v>10</v>
      </c>
      <c r="E28" s="23"/>
      <c r="F28" s="24"/>
      <c r="G28" s="23"/>
      <c r="H28" s="24"/>
      <c r="I28" s="150"/>
      <c r="J28" s="146"/>
      <c r="K28" s="12">
        <f t="shared" si="0"/>
        <v>0</v>
      </c>
      <c r="L28" s="12">
        <f t="shared" si="1"/>
        <v>0</v>
      </c>
      <c r="M28" s="13">
        <f t="shared" si="2"/>
        <v>0</v>
      </c>
      <c r="N28" s="90" t="str">
        <f t="shared" si="3"/>
        <v/>
      </c>
      <c r="O28" s="90" t="str">
        <f t="shared" si="4"/>
        <v/>
      </c>
      <c r="P28" s="133" t="e">
        <f t="shared" si="5"/>
        <v>#VALUE!</v>
      </c>
      <c r="Q28" s="133">
        <f t="shared" si="6"/>
        <v>0.6</v>
      </c>
      <c r="R28" s="134" t="str">
        <f t="shared" si="7"/>
        <v/>
      </c>
      <c r="S28" s="135" t="str">
        <f t="shared" si="8"/>
        <v/>
      </c>
      <c r="T28" s="96"/>
    </row>
    <row r="29" spans="2:20" x14ac:dyDescent="0.25">
      <c r="B29" s="33"/>
      <c r="C29" s="34"/>
      <c r="D29" s="35" t="s">
        <v>10</v>
      </c>
      <c r="E29" s="23"/>
      <c r="F29" s="24"/>
      <c r="G29" s="23"/>
      <c r="H29" s="24"/>
      <c r="I29" s="150"/>
      <c r="J29" s="146"/>
      <c r="K29" s="12">
        <f t="shared" si="0"/>
        <v>0</v>
      </c>
      <c r="L29" s="12">
        <f t="shared" si="1"/>
        <v>0</v>
      </c>
      <c r="M29" s="13">
        <f t="shared" si="2"/>
        <v>0</v>
      </c>
      <c r="N29" s="90" t="str">
        <f t="shared" si="3"/>
        <v/>
      </c>
      <c r="O29" s="90" t="str">
        <f t="shared" si="4"/>
        <v/>
      </c>
      <c r="P29" s="133" t="e">
        <f t="shared" si="5"/>
        <v>#VALUE!</v>
      </c>
      <c r="Q29" s="133">
        <f t="shared" si="6"/>
        <v>0.6</v>
      </c>
      <c r="R29" s="134" t="str">
        <f t="shared" si="7"/>
        <v/>
      </c>
      <c r="S29" s="135" t="str">
        <f t="shared" si="8"/>
        <v/>
      </c>
      <c r="T29" s="96"/>
    </row>
    <row r="30" spans="2:20" x14ac:dyDescent="0.25">
      <c r="B30" s="33"/>
      <c r="C30" s="34"/>
      <c r="D30" s="35" t="s">
        <v>10</v>
      </c>
      <c r="E30" s="23"/>
      <c r="F30" s="24"/>
      <c r="G30" s="23"/>
      <c r="H30" s="24"/>
      <c r="I30" s="150"/>
      <c r="J30" s="146"/>
      <c r="K30" s="12">
        <f t="shared" si="0"/>
        <v>0</v>
      </c>
      <c r="L30" s="12">
        <f t="shared" si="1"/>
        <v>0</v>
      </c>
      <c r="M30" s="13">
        <f t="shared" si="2"/>
        <v>0</v>
      </c>
      <c r="N30" s="90" t="str">
        <f t="shared" si="3"/>
        <v/>
      </c>
      <c r="O30" s="90" t="str">
        <f t="shared" si="4"/>
        <v/>
      </c>
      <c r="P30" s="133" t="e">
        <f t="shared" si="5"/>
        <v>#VALUE!</v>
      </c>
      <c r="Q30" s="133">
        <f t="shared" si="6"/>
        <v>0.6</v>
      </c>
      <c r="R30" s="134" t="str">
        <f t="shared" si="7"/>
        <v/>
      </c>
      <c r="S30" s="135" t="str">
        <f t="shared" si="8"/>
        <v/>
      </c>
      <c r="T30" s="96"/>
    </row>
    <row r="31" spans="2:20" x14ac:dyDescent="0.25">
      <c r="B31" s="33"/>
      <c r="C31" s="34"/>
      <c r="D31" s="35" t="s">
        <v>10</v>
      </c>
      <c r="E31" s="23"/>
      <c r="F31" s="24"/>
      <c r="G31" s="23"/>
      <c r="H31" s="24"/>
      <c r="I31" s="150"/>
      <c r="J31" s="146"/>
      <c r="K31" s="12">
        <f t="shared" si="0"/>
        <v>0</v>
      </c>
      <c r="L31" s="12">
        <f t="shared" si="1"/>
        <v>0</v>
      </c>
      <c r="M31" s="13">
        <f t="shared" si="2"/>
        <v>0</v>
      </c>
      <c r="N31" s="90" t="str">
        <f t="shared" si="3"/>
        <v/>
      </c>
      <c r="O31" s="90" t="str">
        <f t="shared" si="4"/>
        <v/>
      </c>
      <c r="P31" s="133" t="e">
        <f t="shared" si="5"/>
        <v>#VALUE!</v>
      </c>
      <c r="Q31" s="133">
        <f t="shared" si="6"/>
        <v>0.6</v>
      </c>
      <c r="R31" s="134" t="str">
        <f t="shared" si="7"/>
        <v/>
      </c>
      <c r="S31" s="135" t="str">
        <f t="shared" si="8"/>
        <v/>
      </c>
      <c r="T31" s="96"/>
    </row>
    <row r="32" spans="2:20" x14ac:dyDescent="0.25">
      <c r="B32" s="33"/>
      <c r="C32" s="34"/>
      <c r="D32" s="35" t="s">
        <v>10</v>
      </c>
      <c r="E32" s="23"/>
      <c r="F32" s="24"/>
      <c r="G32" s="23"/>
      <c r="H32" s="24"/>
      <c r="I32" s="150"/>
      <c r="J32" s="146"/>
      <c r="K32" s="12">
        <f t="shared" si="0"/>
        <v>0</v>
      </c>
      <c r="L32" s="12">
        <f t="shared" si="1"/>
        <v>0</v>
      </c>
      <c r="M32" s="13">
        <f t="shared" si="2"/>
        <v>0</v>
      </c>
      <c r="N32" s="90" t="str">
        <f t="shared" si="3"/>
        <v/>
      </c>
      <c r="O32" s="90" t="str">
        <f t="shared" si="4"/>
        <v/>
      </c>
      <c r="P32" s="133" t="e">
        <f t="shared" si="5"/>
        <v>#VALUE!</v>
      </c>
      <c r="Q32" s="133">
        <f t="shared" si="6"/>
        <v>0.6</v>
      </c>
      <c r="R32" s="134" t="str">
        <f t="shared" si="7"/>
        <v/>
      </c>
      <c r="S32" s="135" t="str">
        <f t="shared" si="8"/>
        <v/>
      </c>
      <c r="T32" s="96"/>
    </row>
    <row r="33" spans="2:20" x14ac:dyDescent="0.25">
      <c r="B33" s="33"/>
      <c r="C33" s="34"/>
      <c r="D33" s="35" t="s">
        <v>10</v>
      </c>
      <c r="E33" s="23"/>
      <c r="F33" s="24"/>
      <c r="G33" s="23"/>
      <c r="H33" s="24"/>
      <c r="I33" s="150"/>
      <c r="J33" s="146"/>
      <c r="K33" s="12">
        <f t="shared" si="0"/>
        <v>0</v>
      </c>
      <c r="L33" s="12">
        <f t="shared" si="1"/>
        <v>0</v>
      </c>
      <c r="M33" s="13">
        <f t="shared" si="2"/>
        <v>0</v>
      </c>
      <c r="N33" s="90" t="str">
        <f t="shared" si="3"/>
        <v/>
      </c>
      <c r="O33" s="90" t="str">
        <f t="shared" si="4"/>
        <v/>
      </c>
      <c r="P33" s="133" t="e">
        <f t="shared" si="5"/>
        <v>#VALUE!</v>
      </c>
      <c r="Q33" s="133">
        <f t="shared" si="6"/>
        <v>0.6</v>
      </c>
      <c r="R33" s="134" t="str">
        <f t="shared" si="7"/>
        <v/>
      </c>
      <c r="S33" s="135" t="str">
        <f t="shared" si="8"/>
        <v/>
      </c>
      <c r="T33" s="96"/>
    </row>
    <row r="34" spans="2:20" x14ac:dyDescent="0.25">
      <c r="B34" s="33"/>
      <c r="C34" s="34"/>
      <c r="D34" s="35" t="s">
        <v>10</v>
      </c>
      <c r="E34" s="23"/>
      <c r="F34" s="24"/>
      <c r="G34" s="23"/>
      <c r="H34" s="24"/>
      <c r="I34" s="150"/>
      <c r="J34" s="146"/>
      <c r="K34" s="12">
        <f t="shared" si="0"/>
        <v>0</v>
      </c>
      <c r="L34" s="12">
        <f t="shared" si="1"/>
        <v>0</v>
      </c>
      <c r="M34" s="13">
        <f t="shared" si="2"/>
        <v>0</v>
      </c>
      <c r="N34" s="90" t="str">
        <f t="shared" si="3"/>
        <v/>
      </c>
      <c r="O34" s="90" t="str">
        <f t="shared" si="4"/>
        <v/>
      </c>
      <c r="P34" s="133" t="e">
        <f t="shared" si="5"/>
        <v>#VALUE!</v>
      </c>
      <c r="Q34" s="133">
        <f t="shared" si="6"/>
        <v>0.6</v>
      </c>
      <c r="R34" s="134" t="str">
        <f t="shared" si="7"/>
        <v/>
      </c>
      <c r="S34" s="135" t="str">
        <f t="shared" si="8"/>
        <v/>
      </c>
      <c r="T34" s="96"/>
    </row>
    <row r="35" spans="2:20" x14ac:dyDescent="0.25">
      <c r="B35" s="33"/>
      <c r="C35" s="34"/>
      <c r="D35" s="35" t="s">
        <v>10</v>
      </c>
      <c r="E35" s="23"/>
      <c r="F35" s="24"/>
      <c r="G35" s="23"/>
      <c r="H35" s="24"/>
      <c r="I35" s="150"/>
      <c r="J35" s="146"/>
      <c r="K35" s="12">
        <f t="shared" si="0"/>
        <v>0</v>
      </c>
      <c r="L35" s="12">
        <f t="shared" si="1"/>
        <v>0</v>
      </c>
      <c r="M35" s="13">
        <f t="shared" si="2"/>
        <v>0</v>
      </c>
      <c r="N35" s="90" t="str">
        <f t="shared" si="3"/>
        <v/>
      </c>
      <c r="O35" s="90" t="str">
        <f t="shared" si="4"/>
        <v/>
      </c>
      <c r="P35" s="133" t="e">
        <f t="shared" si="5"/>
        <v>#VALUE!</v>
      </c>
      <c r="Q35" s="133">
        <f t="shared" si="6"/>
        <v>0.6</v>
      </c>
      <c r="R35" s="134" t="str">
        <f t="shared" si="7"/>
        <v/>
      </c>
      <c r="S35" s="135" t="str">
        <f t="shared" si="8"/>
        <v/>
      </c>
      <c r="T35" s="96"/>
    </row>
    <row r="36" spans="2:20" x14ac:dyDescent="0.25">
      <c r="B36" s="33"/>
      <c r="C36" s="34"/>
      <c r="D36" s="35" t="s">
        <v>10</v>
      </c>
      <c r="E36" s="23"/>
      <c r="F36" s="24"/>
      <c r="G36" s="23"/>
      <c r="H36" s="24"/>
      <c r="I36" s="150"/>
      <c r="J36" s="146"/>
      <c r="K36" s="12">
        <f t="shared" si="0"/>
        <v>0</v>
      </c>
      <c r="L36" s="12">
        <f t="shared" si="1"/>
        <v>0</v>
      </c>
      <c r="M36" s="13">
        <f t="shared" si="2"/>
        <v>0</v>
      </c>
      <c r="N36" s="90" t="str">
        <f t="shared" si="3"/>
        <v/>
      </c>
      <c r="O36" s="90" t="str">
        <f t="shared" si="4"/>
        <v/>
      </c>
      <c r="P36" s="133" t="e">
        <f t="shared" si="5"/>
        <v>#VALUE!</v>
      </c>
      <c r="Q36" s="133">
        <f t="shared" si="6"/>
        <v>0.6</v>
      </c>
      <c r="R36" s="134" t="str">
        <f t="shared" si="7"/>
        <v/>
      </c>
      <c r="S36" s="135" t="str">
        <f t="shared" si="8"/>
        <v/>
      </c>
      <c r="T36" s="96"/>
    </row>
    <row r="37" spans="2:20" x14ac:dyDescent="0.25">
      <c r="B37" s="33"/>
      <c r="C37" s="34"/>
      <c r="D37" s="35" t="s">
        <v>10</v>
      </c>
      <c r="E37" s="23"/>
      <c r="F37" s="24"/>
      <c r="G37" s="23"/>
      <c r="H37" s="24"/>
      <c r="I37" s="150"/>
      <c r="J37" s="146"/>
      <c r="K37" s="12">
        <f t="shared" si="0"/>
        <v>0</v>
      </c>
      <c r="L37" s="12">
        <f t="shared" si="1"/>
        <v>0</v>
      </c>
      <c r="M37" s="13">
        <f t="shared" si="2"/>
        <v>0</v>
      </c>
      <c r="N37" s="90" t="str">
        <f t="shared" si="3"/>
        <v/>
      </c>
      <c r="O37" s="90" t="str">
        <f t="shared" si="4"/>
        <v/>
      </c>
      <c r="P37" s="133" t="e">
        <f t="shared" si="5"/>
        <v>#VALUE!</v>
      </c>
      <c r="Q37" s="133">
        <f t="shared" si="6"/>
        <v>0.6</v>
      </c>
      <c r="R37" s="134" t="str">
        <f t="shared" si="7"/>
        <v/>
      </c>
      <c r="S37" s="135" t="str">
        <f t="shared" si="8"/>
        <v/>
      </c>
      <c r="T37" s="96"/>
    </row>
    <row r="38" spans="2:20" x14ac:dyDescent="0.25">
      <c r="B38" s="33"/>
      <c r="C38" s="34"/>
      <c r="D38" s="35" t="s">
        <v>10</v>
      </c>
      <c r="E38" s="23"/>
      <c r="F38" s="24"/>
      <c r="G38" s="23"/>
      <c r="H38" s="24"/>
      <c r="I38" s="150"/>
      <c r="J38" s="146"/>
      <c r="K38" s="12">
        <f t="shared" si="0"/>
        <v>0</v>
      </c>
      <c r="L38" s="12">
        <f t="shared" si="1"/>
        <v>0</v>
      </c>
      <c r="M38" s="13">
        <f t="shared" si="2"/>
        <v>0</v>
      </c>
      <c r="N38" s="90" t="str">
        <f t="shared" si="3"/>
        <v/>
      </c>
      <c r="O38" s="90" t="str">
        <f t="shared" si="4"/>
        <v/>
      </c>
      <c r="P38" s="133" t="e">
        <f t="shared" si="5"/>
        <v>#VALUE!</v>
      </c>
      <c r="Q38" s="133">
        <f t="shared" si="6"/>
        <v>0.6</v>
      </c>
      <c r="R38" s="134" t="str">
        <f t="shared" si="7"/>
        <v/>
      </c>
      <c r="S38" s="135" t="str">
        <f t="shared" si="8"/>
        <v/>
      </c>
      <c r="T38" s="96"/>
    </row>
    <row r="39" spans="2:20" x14ac:dyDescent="0.25">
      <c r="B39" s="33"/>
      <c r="C39" s="34"/>
      <c r="D39" s="35" t="s">
        <v>10</v>
      </c>
      <c r="E39" s="23"/>
      <c r="F39" s="24"/>
      <c r="G39" s="23"/>
      <c r="H39" s="24"/>
      <c r="I39" s="150"/>
      <c r="J39" s="146"/>
      <c r="K39" s="12">
        <f t="shared" si="0"/>
        <v>0</v>
      </c>
      <c r="L39" s="12">
        <f t="shared" si="1"/>
        <v>0</v>
      </c>
      <c r="M39" s="13">
        <f t="shared" si="2"/>
        <v>0</v>
      </c>
      <c r="N39" s="90" t="str">
        <f t="shared" si="3"/>
        <v/>
      </c>
      <c r="O39" s="90" t="str">
        <f t="shared" si="4"/>
        <v/>
      </c>
      <c r="P39" s="133" t="e">
        <f t="shared" si="5"/>
        <v>#VALUE!</v>
      </c>
      <c r="Q39" s="133">
        <f t="shared" si="6"/>
        <v>0.6</v>
      </c>
      <c r="R39" s="134" t="str">
        <f t="shared" si="7"/>
        <v/>
      </c>
      <c r="S39" s="135" t="str">
        <f t="shared" si="8"/>
        <v/>
      </c>
      <c r="T39" s="96"/>
    </row>
    <row r="40" spans="2:20" x14ac:dyDescent="0.25">
      <c r="B40" s="33"/>
      <c r="C40" s="34"/>
      <c r="D40" s="35" t="s">
        <v>10</v>
      </c>
      <c r="E40" s="23"/>
      <c r="F40" s="24"/>
      <c r="G40" s="23"/>
      <c r="H40" s="24"/>
      <c r="I40" s="150"/>
      <c r="J40" s="146"/>
      <c r="K40" s="12">
        <f t="shared" si="0"/>
        <v>0</v>
      </c>
      <c r="L40" s="12">
        <f t="shared" si="1"/>
        <v>0</v>
      </c>
      <c r="M40" s="13">
        <f t="shared" si="2"/>
        <v>0</v>
      </c>
      <c r="N40" s="90" t="str">
        <f t="shared" si="3"/>
        <v/>
      </c>
      <c r="O40" s="90" t="str">
        <f t="shared" si="4"/>
        <v/>
      </c>
      <c r="P40" s="133" t="e">
        <f t="shared" si="5"/>
        <v>#VALUE!</v>
      </c>
      <c r="Q40" s="133">
        <f t="shared" si="6"/>
        <v>0.6</v>
      </c>
      <c r="R40" s="134" t="str">
        <f t="shared" si="7"/>
        <v/>
      </c>
      <c r="S40" s="135" t="str">
        <f t="shared" si="8"/>
        <v/>
      </c>
      <c r="T40" s="96"/>
    </row>
    <row r="41" spans="2:20" x14ac:dyDescent="0.25">
      <c r="B41" s="33"/>
      <c r="C41" s="34"/>
      <c r="D41" s="35" t="s">
        <v>10</v>
      </c>
      <c r="E41" s="23"/>
      <c r="F41" s="24"/>
      <c r="G41" s="23"/>
      <c r="H41" s="24"/>
      <c r="I41" s="150"/>
      <c r="J41" s="146"/>
      <c r="K41" s="12">
        <f t="shared" si="0"/>
        <v>0</v>
      </c>
      <c r="L41" s="12">
        <f t="shared" si="1"/>
        <v>0</v>
      </c>
      <c r="M41" s="13">
        <f t="shared" si="2"/>
        <v>0</v>
      </c>
      <c r="N41" s="90" t="str">
        <f t="shared" si="3"/>
        <v/>
      </c>
      <c r="O41" s="90" t="str">
        <f t="shared" si="4"/>
        <v/>
      </c>
      <c r="P41" s="133" t="e">
        <f t="shared" si="5"/>
        <v>#VALUE!</v>
      </c>
      <c r="Q41" s="133">
        <f t="shared" si="6"/>
        <v>0.6</v>
      </c>
      <c r="R41" s="134" t="str">
        <f t="shared" si="7"/>
        <v/>
      </c>
      <c r="S41" s="135" t="str">
        <f t="shared" si="8"/>
        <v/>
      </c>
      <c r="T41" s="96"/>
    </row>
    <row r="42" spans="2:20" x14ac:dyDescent="0.25">
      <c r="B42" s="33"/>
      <c r="C42" s="34"/>
      <c r="D42" s="35" t="s">
        <v>10</v>
      </c>
      <c r="E42" s="23"/>
      <c r="F42" s="24"/>
      <c r="G42" s="23"/>
      <c r="H42" s="24"/>
      <c r="I42" s="150"/>
      <c r="J42" s="146"/>
      <c r="K42" s="12">
        <f t="shared" si="0"/>
        <v>0</v>
      </c>
      <c r="L42" s="12">
        <f t="shared" si="1"/>
        <v>0</v>
      </c>
      <c r="M42" s="13">
        <f t="shared" si="2"/>
        <v>0</v>
      </c>
      <c r="N42" s="90" t="str">
        <f t="shared" si="3"/>
        <v/>
      </c>
      <c r="O42" s="90" t="str">
        <f t="shared" si="4"/>
        <v/>
      </c>
      <c r="P42" s="133" t="e">
        <f t="shared" si="5"/>
        <v>#VALUE!</v>
      </c>
      <c r="Q42" s="133">
        <f t="shared" si="6"/>
        <v>0.6</v>
      </c>
      <c r="R42" s="134" t="str">
        <f t="shared" si="7"/>
        <v/>
      </c>
      <c r="S42" s="135" t="str">
        <f t="shared" si="8"/>
        <v/>
      </c>
      <c r="T42" s="96"/>
    </row>
    <row r="43" spans="2:20" x14ac:dyDescent="0.25">
      <c r="B43" s="33"/>
      <c r="C43" s="34"/>
      <c r="D43" s="35" t="s">
        <v>10</v>
      </c>
      <c r="E43" s="23"/>
      <c r="F43" s="24"/>
      <c r="G43" s="23"/>
      <c r="H43" s="24"/>
      <c r="I43" s="150"/>
      <c r="J43" s="146"/>
      <c r="K43" s="12">
        <f t="shared" si="0"/>
        <v>0</v>
      </c>
      <c r="L43" s="12">
        <f t="shared" si="1"/>
        <v>0</v>
      </c>
      <c r="M43" s="13">
        <f t="shared" si="2"/>
        <v>0</v>
      </c>
      <c r="N43" s="90" t="str">
        <f t="shared" si="3"/>
        <v/>
      </c>
      <c r="O43" s="90" t="str">
        <f t="shared" si="4"/>
        <v/>
      </c>
      <c r="P43" s="133" t="e">
        <f t="shared" si="5"/>
        <v>#VALUE!</v>
      </c>
      <c r="Q43" s="133">
        <f t="shared" si="6"/>
        <v>0.6</v>
      </c>
      <c r="R43" s="134" t="str">
        <f t="shared" si="7"/>
        <v/>
      </c>
      <c r="S43" s="135" t="str">
        <f t="shared" si="8"/>
        <v/>
      </c>
      <c r="T43" s="96"/>
    </row>
    <row r="44" spans="2:20" x14ac:dyDescent="0.25">
      <c r="B44" s="33"/>
      <c r="C44" s="34"/>
      <c r="D44" s="35" t="s">
        <v>10</v>
      </c>
      <c r="E44" s="23"/>
      <c r="F44" s="24"/>
      <c r="G44" s="23"/>
      <c r="H44" s="24"/>
      <c r="I44" s="150"/>
      <c r="J44" s="146"/>
      <c r="K44" s="12">
        <f t="shared" si="0"/>
        <v>0</v>
      </c>
      <c r="L44" s="12">
        <f t="shared" si="1"/>
        <v>0</v>
      </c>
      <c r="M44" s="13">
        <f t="shared" si="2"/>
        <v>0</v>
      </c>
      <c r="N44" s="90" t="str">
        <f t="shared" si="3"/>
        <v/>
      </c>
      <c r="O44" s="90" t="str">
        <f t="shared" si="4"/>
        <v/>
      </c>
      <c r="P44" s="133" t="e">
        <f t="shared" si="5"/>
        <v>#VALUE!</v>
      </c>
      <c r="Q44" s="133">
        <f t="shared" si="6"/>
        <v>0.6</v>
      </c>
      <c r="R44" s="134" t="str">
        <f t="shared" si="7"/>
        <v/>
      </c>
      <c r="S44" s="135" t="str">
        <f t="shared" si="8"/>
        <v/>
      </c>
      <c r="T44" s="96"/>
    </row>
    <row r="45" spans="2:20" x14ac:dyDescent="0.25">
      <c r="B45" s="33"/>
      <c r="C45" s="34"/>
      <c r="D45" s="35" t="s">
        <v>10</v>
      </c>
      <c r="E45" s="23"/>
      <c r="F45" s="24"/>
      <c r="G45" s="23"/>
      <c r="H45" s="24"/>
      <c r="I45" s="150"/>
      <c r="J45" s="146"/>
      <c r="K45" s="12">
        <f t="shared" si="0"/>
        <v>0</v>
      </c>
      <c r="L45" s="12">
        <f t="shared" si="1"/>
        <v>0</v>
      </c>
      <c r="M45" s="13">
        <f t="shared" si="2"/>
        <v>0</v>
      </c>
      <c r="N45" s="90" t="str">
        <f t="shared" si="3"/>
        <v/>
      </c>
      <c r="O45" s="90" t="str">
        <f t="shared" si="4"/>
        <v/>
      </c>
      <c r="P45" s="133" t="e">
        <f t="shared" si="5"/>
        <v>#VALUE!</v>
      </c>
      <c r="Q45" s="133">
        <f t="shared" si="6"/>
        <v>0.6</v>
      </c>
      <c r="R45" s="134" t="str">
        <f t="shared" si="7"/>
        <v/>
      </c>
      <c r="S45" s="135" t="str">
        <f t="shared" si="8"/>
        <v/>
      </c>
      <c r="T45" s="96"/>
    </row>
    <row r="46" spans="2:20" x14ac:dyDescent="0.25">
      <c r="B46" s="33"/>
      <c r="C46" s="34"/>
      <c r="D46" s="35" t="s">
        <v>10</v>
      </c>
      <c r="E46" s="23"/>
      <c r="F46" s="24"/>
      <c r="G46" s="23"/>
      <c r="H46" s="24"/>
      <c r="I46" s="150"/>
      <c r="J46" s="146"/>
      <c r="K46" s="12">
        <f t="shared" si="0"/>
        <v>0</v>
      </c>
      <c r="L46" s="12">
        <f t="shared" si="1"/>
        <v>0</v>
      </c>
      <c r="M46" s="13">
        <f t="shared" si="2"/>
        <v>0</v>
      </c>
      <c r="N46" s="90" t="str">
        <f t="shared" si="3"/>
        <v/>
      </c>
      <c r="O46" s="90" t="str">
        <f t="shared" si="4"/>
        <v/>
      </c>
      <c r="P46" s="133" t="e">
        <f t="shared" si="5"/>
        <v>#VALUE!</v>
      </c>
      <c r="Q46" s="133">
        <f t="shared" si="6"/>
        <v>0.6</v>
      </c>
      <c r="R46" s="134" t="str">
        <f t="shared" si="7"/>
        <v/>
      </c>
      <c r="S46" s="135" t="str">
        <f t="shared" si="8"/>
        <v/>
      </c>
      <c r="T46" s="96"/>
    </row>
    <row r="47" spans="2:20" x14ac:dyDescent="0.25">
      <c r="B47" s="33"/>
      <c r="C47" s="34"/>
      <c r="D47" s="35" t="s">
        <v>10</v>
      </c>
      <c r="E47" s="23"/>
      <c r="F47" s="24"/>
      <c r="G47" s="23"/>
      <c r="H47" s="24"/>
      <c r="I47" s="150"/>
      <c r="J47" s="146"/>
      <c r="K47" s="12">
        <f t="shared" si="0"/>
        <v>0</v>
      </c>
      <c r="L47" s="12">
        <f t="shared" si="1"/>
        <v>0</v>
      </c>
      <c r="M47" s="13">
        <f t="shared" si="2"/>
        <v>0</v>
      </c>
      <c r="N47" s="90" t="str">
        <f t="shared" si="3"/>
        <v/>
      </c>
      <c r="O47" s="90" t="str">
        <f t="shared" si="4"/>
        <v/>
      </c>
      <c r="P47" s="133" t="e">
        <f t="shared" si="5"/>
        <v>#VALUE!</v>
      </c>
      <c r="Q47" s="133">
        <f t="shared" si="6"/>
        <v>0.6</v>
      </c>
      <c r="R47" s="134" t="str">
        <f t="shared" si="7"/>
        <v/>
      </c>
      <c r="S47" s="135" t="str">
        <f t="shared" si="8"/>
        <v/>
      </c>
      <c r="T47" s="96"/>
    </row>
    <row r="48" spans="2:20" x14ac:dyDescent="0.25">
      <c r="B48" s="33"/>
      <c r="C48" s="34"/>
      <c r="D48" s="35" t="s">
        <v>10</v>
      </c>
      <c r="E48" s="23"/>
      <c r="F48" s="24"/>
      <c r="G48" s="23"/>
      <c r="H48" s="24"/>
      <c r="I48" s="150"/>
      <c r="J48" s="146"/>
      <c r="K48" s="12">
        <f t="shared" si="0"/>
        <v>0</v>
      </c>
      <c r="L48" s="12">
        <f t="shared" si="1"/>
        <v>0</v>
      </c>
      <c r="M48" s="13">
        <f t="shared" si="2"/>
        <v>0</v>
      </c>
      <c r="N48" s="90" t="str">
        <f t="shared" si="3"/>
        <v/>
      </c>
      <c r="O48" s="90" t="str">
        <f t="shared" si="4"/>
        <v/>
      </c>
      <c r="P48" s="133" t="e">
        <f t="shared" si="5"/>
        <v>#VALUE!</v>
      </c>
      <c r="Q48" s="133">
        <f t="shared" si="6"/>
        <v>0.6</v>
      </c>
      <c r="R48" s="134" t="str">
        <f t="shared" si="7"/>
        <v/>
      </c>
      <c r="S48" s="135" t="str">
        <f t="shared" si="8"/>
        <v/>
      </c>
      <c r="T48" s="96"/>
    </row>
    <row r="49" spans="2:20" x14ac:dyDescent="0.25">
      <c r="B49" s="33"/>
      <c r="C49" s="34"/>
      <c r="D49" s="35" t="s">
        <v>10</v>
      </c>
      <c r="E49" s="23"/>
      <c r="F49" s="24"/>
      <c r="G49" s="23"/>
      <c r="H49" s="24"/>
      <c r="I49" s="150"/>
      <c r="J49" s="146"/>
      <c r="K49" s="12">
        <f t="shared" si="0"/>
        <v>0</v>
      </c>
      <c r="L49" s="12">
        <f t="shared" si="1"/>
        <v>0</v>
      </c>
      <c r="M49" s="13">
        <f t="shared" si="2"/>
        <v>0</v>
      </c>
      <c r="N49" s="90" t="str">
        <f t="shared" si="3"/>
        <v/>
      </c>
      <c r="O49" s="90" t="str">
        <f t="shared" si="4"/>
        <v/>
      </c>
      <c r="P49" s="133" t="e">
        <f t="shared" si="5"/>
        <v>#VALUE!</v>
      </c>
      <c r="Q49" s="133">
        <f t="shared" si="6"/>
        <v>0.6</v>
      </c>
      <c r="R49" s="134" t="str">
        <f t="shared" si="7"/>
        <v/>
      </c>
      <c r="S49" s="135" t="str">
        <f t="shared" si="8"/>
        <v/>
      </c>
      <c r="T49" s="96"/>
    </row>
    <row r="50" spans="2:20" x14ac:dyDescent="0.25">
      <c r="B50" s="33"/>
      <c r="C50" s="34"/>
      <c r="D50" s="35" t="s">
        <v>10</v>
      </c>
      <c r="E50" s="23"/>
      <c r="F50" s="24"/>
      <c r="G50" s="23"/>
      <c r="H50" s="24"/>
      <c r="I50" s="150"/>
      <c r="J50" s="146"/>
      <c r="K50" s="12">
        <f t="shared" si="0"/>
        <v>0</v>
      </c>
      <c r="L50" s="12">
        <f t="shared" si="1"/>
        <v>0</v>
      </c>
      <c r="M50" s="13">
        <f t="shared" si="2"/>
        <v>0</v>
      </c>
      <c r="N50" s="90" t="str">
        <f t="shared" si="3"/>
        <v/>
      </c>
      <c r="O50" s="90" t="str">
        <f t="shared" si="4"/>
        <v/>
      </c>
      <c r="P50" s="133" t="e">
        <f t="shared" si="5"/>
        <v>#VALUE!</v>
      </c>
      <c r="Q50" s="133">
        <f t="shared" si="6"/>
        <v>0.6</v>
      </c>
      <c r="R50" s="134" t="str">
        <f t="shared" si="7"/>
        <v/>
      </c>
      <c r="S50" s="135" t="str">
        <f t="shared" si="8"/>
        <v/>
      </c>
      <c r="T50" s="96"/>
    </row>
    <row r="51" spans="2:20" x14ac:dyDescent="0.25">
      <c r="B51" s="33"/>
      <c r="C51" s="34"/>
      <c r="D51" s="35" t="s">
        <v>10</v>
      </c>
      <c r="E51" s="23"/>
      <c r="F51" s="24"/>
      <c r="G51" s="23"/>
      <c r="H51" s="24"/>
      <c r="I51" s="150"/>
      <c r="J51" s="146"/>
      <c r="K51" s="12">
        <f t="shared" si="0"/>
        <v>0</v>
      </c>
      <c r="L51" s="12">
        <f t="shared" si="1"/>
        <v>0</v>
      </c>
      <c r="M51" s="13">
        <f t="shared" si="2"/>
        <v>0</v>
      </c>
      <c r="N51" s="90" t="str">
        <f t="shared" si="3"/>
        <v/>
      </c>
      <c r="O51" s="90" t="str">
        <f t="shared" si="4"/>
        <v/>
      </c>
      <c r="P51" s="133" t="e">
        <f t="shared" si="5"/>
        <v>#VALUE!</v>
      </c>
      <c r="Q51" s="133">
        <f t="shared" si="6"/>
        <v>0.6</v>
      </c>
      <c r="R51" s="134" t="str">
        <f t="shared" si="7"/>
        <v/>
      </c>
      <c r="S51" s="135" t="str">
        <f t="shared" si="8"/>
        <v/>
      </c>
      <c r="T51" s="96"/>
    </row>
    <row r="52" spans="2:20" x14ac:dyDescent="0.25">
      <c r="B52" s="33"/>
      <c r="C52" s="34"/>
      <c r="D52" s="35" t="s">
        <v>10</v>
      </c>
      <c r="E52" s="23"/>
      <c r="F52" s="24"/>
      <c r="G52" s="23"/>
      <c r="H52" s="24"/>
      <c r="I52" s="150"/>
      <c r="J52" s="146"/>
      <c r="K52" s="12">
        <f t="shared" si="0"/>
        <v>0</v>
      </c>
      <c r="L52" s="12">
        <f t="shared" si="1"/>
        <v>0</v>
      </c>
      <c r="M52" s="13">
        <f t="shared" si="2"/>
        <v>0</v>
      </c>
      <c r="N52" s="90" t="str">
        <f t="shared" si="3"/>
        <v/>
      </c>
      <c r="O52" s="90" t="str">
        <f t="shared" si="4"/>
        <v/>
      </c>
      <c r="P52" s="133" t="e">
        <f t="shared" si="5"/>
        <v>#VALUE!</v>
      </c>
      <c r="Q52" s="133">
        <f t="shared" si="6"/>
        <v>0.6</v>
      </c>
      <c r="R52" s="134" t="str">
        <f t="shared" si="7"/>
        <v/>
      </c>
      <c r="S52" s="135" t="str">
        <f t="shared" si="8"/>
        <v/>
      </c>
      <c r="T52" s="96"/>
    </row>
    <row r="53" spans="2:20" x14ac:dyDescent="0.25">
      <c r="B53" s="33"/>
      <c r="C53" s="34"/>
      <c r="D53" s="35" t="s">
        <v>10</v>
      </c>
      <c r="E53" s="23"/>
      <c r="F53" s="24"/>
      <c r="G53" s="23"/>
      <c r="H53" s="24"/>
      <c r="I53" s="150"/>
      <c r="J53" s="146"/>
      <c r="K53" s="12">
        <f t="shared" si="0"/>
        <v>0</v>
      </c>
      <c r="L53" s="12">
        <f t="shared" si="1"/>
        <v>0</v>
      </c>
      <c r="M53" s="13">
        <f t="shared" si="2"/>
        <v>0</v>
      </c>
      <c r="N53" s="90" t="str">
        <f t="shared" si="3"/>
        <v/>
      </c>
      <c r="O53" s="90" t="str">
        <f t="shared" si="4"/>
        <v/>
      </c>
      <c r="P53" s="133" t="e">
        <f t="shared" si="5"/>
        <v>#VALUE!</v>
      </c>
      <c r="Q53" s="133">
        <f t="shared" si="6"/>
        <v>0.6</v>
      </c>
      <c r="R53" s="134" t="str">
        <f t="shared" si="7"/>
        <v/>
      </c>
      <c r="S53" s="135" t="str">
        <f t="shared" si="8"/>
        <v/>
      </c>
      <c r="T53" s="96"/>
    </row>
    <row r="54" spans="2:20" x14ac:dyDescent="0.25">
      <c r="B54" s="33"/>
      <c r="C54" s="34"/>
      <c r="D54" s="35" t="s">
        <v>10</v>
      </c>
      <c r="E54" s="23"/>
      <c r="F54" s="24"/>
      <c r="G54" s="23"/>
      <c r="H54" s="24"/>
      <c r="I54" s="150"/>
      <c r="J54" s="146"/>
      <c r="K54" s="12">
        <f t="shared" si="0"/>
        <v>0</v>
      </c>
      <c r="L54" s="12">
        <f t="shared" si="1"/>
        <v>0</v>
      </c>
      <c r="M54" s="13">
        <f t="shared" si="2"/>
        <v>0</v>
      </c>
      <c r="N54" s="90" t="str">
        <f t="shared" si="3"/>
        <v/>
      </c>
      <c r="O54" s="90" t="str">
        <f t="shared" si="4"/>
        <v/>
      </c>
      <c r="P54" s="133" t="e">
        <f t="shared" si="5"/>
        <v>#VALUE!</v>
      </c>
      <c r="Q54" s="133">
        <f t="shared" si="6"/>
        <v>0.6</v>
      </c>
      <c r="R54" s="134" t="str">
        <f t="shared" si="7"/>
        <v/>
      </c>
      <c r="S54" s="135" t="str">
        <f t="shared" si="8"/>
        <v/>
      </c>
      <c r="T54" s="96"/>
    </row>
    <row r="55" spans="2:20" x14ac:dyDescent="0.25">
      <c r="B55" s="33"/>
      <c r="C55" s="34"/>
      <c r="D55" s="35" t="s">
        <v>10</v>
      </c>
      <c r="E55" s="23"/>
      <c r="F55" s="24"/>
      <c r="G55" s="23"/>
      <c r="H55" s="24"/>
      <c r="I55" s="150"/>
      <c r="J55" s="146"/>
      <c r="K55" s="12">
        <f t="shared" si="0"/>
        <v>0</v>
      </c>
      <c r="L55" s="12">
        <f t="shared" si="1"/>
        <v>0</v>
      </c>
      <c r="M55" s="13">
        <f t="shared" si="2"/>
        <v>0</v>
      </c>
      <c r="N55" s="90" t="str">
        <f t="shared" si="3"/>
        <v/>
      </c>
      <c r="O55" s="90" t="str">
        <f t="shared" si="4"/>
        <v/>
      </c>
      <c r="P55" s="133" t="e">
        <f t="shared" si="5"/>
        <v>#VALUE!</v>
      </c>
      <c r="Q55" s="133">
        <f t="shared" si="6"/>
        <v>0.6</v>
      </c>
      <c r="R55" s="134" t="str">
        <f t="shared" si="7"/>
        <v/>
      </c>
      <c r="S55" s="135" t="str">
        <f t="shared" si="8"/>
        <v/>
      </c>
      <c r="T55" s="96"/>
    </row>
    <row r="56" spans="2:20" x14ac:dyDescent="0.25">
      <c r="B56" s="33"/>
      <c r="C56" s="34"/>
      <c r="D56" s="35" t="s">
        <v>10</v>
      </c>
      <c r="E56" s="23"/>
      <c r="F56" s="24"/>
      <c r="G56" s="23"/>
      <c r="H56" s="24"/>
      <c r="I56" s="150"/>
      <c r="J56" s="146"/>
      <c r="K56" s="12">
        <f t="shared" si="0"/>
        <v>0</v>
      </c>
      <c r="L56" s="12">
        <f t="shared" si="1"/>
        <v>0</v>
      </c>
      <c r="M56" s="13">
        <f t="shared" si="2"/>
        <v>0</v>
      </c>
      <c r="N56" s="90" t="str">
        <f t="shared" si="3"/>
        <v/>
      </c>
      <c r="O56" s="90" t="str">
        <f t="shared" si="4"/>
        <v/>
      </c>
      <c r="P56" s="133" t="e">
        <f t="shared" si="5"/>
        <v>#VALUE!</v>
      </c>
      <c r="Q56" s="133">
        <f t="shared" si="6"/>
        <v>0.6</v>
      </c>
      <c r="R56" s="134" t="str">
        <f t="shared" si="7"/>
        <v/>
      </c>
      <c r="S56" s="135" t="str">
        <f t="shared" si="8"/>
        <v/>
      </c>
      <c r="T56" s="96"/>
    </row>
    <row r="57" spans="2:20" x14ac:dyDescent="0.25">
      <c r="B57" s="33"/>
      <c r="C57" s="34"/>
      <c r="D57" s="35" t="s">
        <v>10</v>
      </c>
      <c r="E57" s="23"/>
      <c r="F57" s="24"/>
      <c r="G57" s="23"/>
      <c r="H57" s="24"/>
      <c r="I57" s="150"/>
      <c r="J57" s="146"/>
      <c r="K57" s="12">
        <f t="shared" si="0"/>
        <v>0</v>
      </c>
      <c r="L57" s="12">
        <f t="shared" si="1"/>
        <v>0</v>
      </c>
      <c r="M57" s="13">
        <f t="shared" si="2"/>
        <v>0</v>
      </c>
      <c r="N57" s="90" t="str">
        <f t="shared" si="3"/>
        <v/>
      </c>
      <c r="O57" s="90" t="str">
        <f t="shared" si="4"/>
        <v/>
      </c>
      <c r="P57" s="133" t="e">
        <f t="shared" si="5"/>
        <v>#VALUE!</v>
      </c>
      <c r="Q57" s="133">
        <f t="shared" si="6"/>
        <v>0.6</v>
      </c>
      <c r="R57" s="134" t="str">
        <f t="shared" si="7"/>
        <v/>
      </c>
      <c r="S57" s="135" t="str">
        <f t="shared" si="8"/>
        <v/>
      </c>
      <c r="T57" s="96"/>
    </row>
    <row r="58" spans="2:20" x14ac:dyDescent="0.25">
      <c r="B58" s="33"/>
      <c r="C58" s="34"/>
      <c r="D58" s="35" t="s">
        <v>10</v>
      </c>
      <c r="E58" s="23"/>
      <c r="F58" s="24"/>
      <c r="G58" s="23"/>
      <c r="H58" s="24"/>
      <c r="I58" s="150"/>
      <c r="J58" s="146"/>
      <c r="K58" s="12">
        <f t="shared" si="0"/>
        <v>0</v>
      </c>
      <c r="L58" s="12">
        <f t="shared" si="1"/>
        <v>0</v>
      </c>
      <c r="M58" s="13">
        <f t="shared" si="2"/>
        <v>0</v>
      </c>
      <c r="N58" s="90" t="str">
        <f t="shared" si="3"/>
        <v/>
      </c>
      <c r="O58" s="90" t="str">
        <f t="shared" si="4"/>
        <v/>
      </c>
      <c r="P58" s="133" t="e">
        <f t="shared" si="5"/>
        <v>#VALUE!</v>
      </c>
      <c r="Q58" s="133">
        <f t="shared" si="6"/>
        <v>0.6</v>
      </c>
      <c r="R58" s="134" t="str">
        <f t="shared" si="7"/>
        <v/>
      </c>
      <c r="S58" s="135" t="str">
        <f t="shared" si="8"/>
        <v/>
      </c>
      <c r="T58" s="96"/>
    </row>
    <row r="59" spans="2:20" x14ac:dyDescent="0.25">
      <c r="B59" s="33"/>
      <c r="C59" s="34"/>
      <c r="D59" s="35" t="s">
        <v>10</v>
      </c>
      <c r="E59" s="23"/>
      <c r="F59" s="24"/>
      <c r="G59" s="23"/>
      <c r="H59" s="24"/>
      <c r="I59" s="150"/>
      <c r="J59" s="146"/>
      <c r="K59" s="12">
        <f t="shared" si="0"/>
        <v>0</v>
      </c>
      <c r="L59" s="12">
        <f t="shared" si="1"/>
        <v>0</v>
      </c>
      <c r="M59" s="13">
        <f t="shared" si="2"/>
        <v>0</v>
      </c>
      <c r="N59" s="90" t="str">
        <f t="shared" si="3"/>
        <v/>
      </c>
      <c r="O59" s="90" t="str">
        <f t="shared" si="4"/>
        <v/>
      </c>
      <c r="P59" s="133" t="e">
        <f t="shared" si="5"/>
        <v>#VALUE!</v>
      </c>
      <c r="Q59" s="133">
        <f t="shared" si="6"/>
        <v>0.6</v>
      </c>
      <c r="R59" s="134" t="str">
        <f t="shared" si="7"/>
        <v/>
      </c>
      <c r="S59" s="135" t="str">
        <f t="shared" si="8"/>
        <v/>
      </c>
      <c r="T59" s="96"/>
    </row>
    <row r="60" spans="2:20" x14ac:dyDescent="0.25">
      <c r="B60" s="33"/>
      <c r="C60" s="34"/>
      <c r="D60" s="35" t="s">
        <v>10</v>
      </c>
      <c r="E60" s="23"/>
      <c r="F60" s="24"/>
      <c r="G60" s="23"/>
      <c r="H60" s="24"/>
      <c r="I60" s="150"/>
      <c r="J60" s="146"/>
      <c r="K60" s="12">
        <f t="shared" si="0"/>
        <v>0</v>
      </c>
      <c r="L60" s="12">
        <f t="shared" si="1"/>
        <v>0</v>
      </c>
      <c r="M60" s="13">
        <f t="shared" si="2"/>
        <v>0</v>
      </c>
      <c r="N60" s="90" t="str">
        <f t="shared" si="3"/>
        <v/>
      </c>
      <c r="O60" s="90" t="str">
        <f t="shared" si="4"/>
        <v/>
      </c>
      <c r="P60" s="133" t="e">
        <f t="shared" si="5"/>
        <v>#VALUE!</v>
      </c>
      <c r="Q60" s="133">
        <f t="shared" si="6"/>
        <v>0.6</v>
      </c>
      <c r="R60" s="134" t="str">
        <f t="shared" si="7"/>
        <v/>
      </c>
      <c r="S60" s="135" t="str">
        <f t="shared" si="8"/>
        <v/>
      </c>
      <c r="T60" s="96"/>
    </row>
    <row r="61" spans="2:20" x14ac:dyDescent="0.25">
      <c r="B61" s="33"/>
      <c r="C61" s="34"/>
      <c r="D61" s="35" t="s">
        <v>10</v>
      </c>
      <c r="E61" s="23"/>
      <c r="F61" s="24"/>
      <c r="G61" s="23"/>
      <c r="H61" s="24"/>
      <c r="I61" s="150"/>
      <c r="J61" s="146"/>
      <c r="K61" s="12">
        <f t="shared" si="0"/>
        <v>0</v>
      </c>
      <c r="L61" s="12">
        <f t="shared" si="1"/>
        <v>0</v>
      </c>
      <c r="M61" s="13">
        <f t="shared" si="2"/>
        <v>0</v>
      </c>
      <c r="N61" s="90" t="str">
        <f t="shared" si="3"/>
        <v/>
      </c>
      <c r="O61" s="90" t="str">
        <f t="shared" si="4"/>
        <v/>
      </c>
      <c r="P61" s="133" t="e">
        <f t="shared" si="5"/>
        <v>#VALUE!</v>
      </c>
      <c r="Q61" s="133">
        <f t="shared" si="6"/>
        <v>0.6</v>
      </c>
      <c r="R61" s="134" t="str">
        <f t="shared" si="7"/>
        <v/>
      </c>
      <c r="S61" s="135" t="str">
        <f t="shared" si="8"/>
        <v/>
      </c>
      <c r="T61" s="96"/>
    </row>
    <row r="62" spans="2:20" x14ac:dyDescent="0.25">
      <c r="B62" s="33"/>
      <c r="C62" s="34"/>
      <c r="D62" s="35" t="s">
        <v>10</v>
      </c>
      <c r="E62" s="23"/>
      <c r="F62" s="24"/>
      <c r="G62" s="23"/>
      <c r="H62" s="24"/>
      <c r="I62" s="150"/>
      <c r="J62" s="146"/>
      <c r="K62" s="12">
        <f t="shared" si="0"/>
        <v>0</v>
      </c>
      <c r="L62" s="12">
        <f t="shared" si="1"/>
        <v>0</v>
      </c>
      <c r="M62" s="13">
        <f t="shared" si="2"/>
        <v>0</v>
      </c>
      <c r="N62" s="90" t="str">
        <f t="shared" si="3"/>
        <v/>
      </c>
      <c r="O62" s="90" t="str">
        <f t="shared" si="4"/>
        <v/>
      </c>
      <c r="P62" s="133" t="e">
        <f t="shared" si="5"/>
        <v>#VALUE!</v>
      </c>
      <c r="Q62" s="133">
        <f t="shared" si="6"/>
        <v>0.6</v>
      </c>
      <c r="R62" s="134" t="str">
        <f t="shared" si="7"/>
        <v/>
      </c>
      <c r="S62" s="135" t="str">
        <f t="shared" si="8"/>
        <v/>
      </c>
      <c r="T62" s="96"/>
    </row>
    <row r="63" spans="2:20" x14ac:dyDescent="0.25">
      <c r="B63" s="33"/>
      <c r="C63" s="34"/>
      <c r="D63" s="35" t="s">
        <v>10</v>
      </c>
      <c r="E63" s="23"/>
      <c r="F63" s="24"/>
      <c r="G63" s="23"/>
      <c r="H63" s="24"/>
      <c r="I63" s="150"/>
      <c r="J63" s="146"/>
      <c r="K63" s="12">
        <f t="shared" si="0"/>
        <v>0</v>
      </c>
      <c r="L63" s="12">
        <f t="shared" si="1"/>
        <v>0</v>
      </c>
      <c r="M63" s="13">
        <f t="shared" si="2"/>
        <v>0</v>
      </c>
      <c r="N63" s="90" t="str">
        <f t="shared" si="3"/>
        <v/>
      </c>
      <c r="O63" s="90" t="str">
        <f t="shared" si="4"/>
        <v/>
      </c>
      <c r="P63" s="133" t="e">
        <f t="shared" si="5"/>
        <v>#VALUE!</v>
      </c>
      <c r="Q63" s="133">
        <f t="shared" si="6"/>
        <v>0.6</v>
      </c>
      <c r="R63" s="134" t="str">
        <f t="shared" si="7"/>
        <v/>
      </c>
      <c r="S63" s="135" t="str">
        <f t="shared" si="8"/>
        <v/>
      </c>
      <c r="T63" s="96"/>
    </row>
    <row r="64" spans="2:20" x14ac:dyDescent="0.25">
      <c r="B64" s="33"/>
      <c r="C64" s="34"/>
      <c r="D64" s="35" t="s">
        <v>10</v>
      </c>
      <c r="E64" s="23"/>
      <c r="F64" s="24"/>
      <c r="G64" s="23"/>
      <c r="H64" s="24"/>
      <c r="I64" s="150"/>
      <c r="J64" s="146"/>
      <c r="K64" s="12">
        <f t="shared" si="0"/>
        <v>0</v>
      </c>
      <c r="L64" s="12">
        <f t="shared" si="1"/>
        <v>0</v>
      </c>
      <c r="M64" s="13">
        <f t="shared" si="2"/>
        <v>0</v>
      </c>
      <c r="N64" s="90" t="str">
        <f t="shared" si="3"/>
        <v/>
      </c>
      <c r="O64" s="90" t="str">
        <f t="shared" si="4"/>
        <v/>
      </c>
      <c r="P64" s="133" t="e">
        <f t="shared" si="5"/>
        <v>#VALUE!</v>
      </c>
      <c r="Q64" s="133">
        <f t="shared" si="6"/>
        <v>0.6</v>
      </c>
      <c r="R64" s="134" t="str">
        <f t="shared" si="7"/>
        <v/>
      </c>
      <c r="S64" s="135" t="str">
        <f t="shared" si="8"/>
        <v/>
      </c>
      <c r="T64" s="96"/>
    </row>
    <row r="65" spans="2:20" x14ac:dyDescent="0.25">
      <c r="B65" s="33"/>
      <c r="C65" s="34"/>
      <c r="D65" s="35" t="s">
        <v>10</v>
      </c>
      <c r="E65" s="23"/>
      <c r="F65" s="24"/>
      <c r="G65" s="23"/>
      <c r="H65" s="24"/>
      <c r="I65" s="150"/>
      <c r="J65" s="146"/>
      <c r="K65" s="12">
        <f t="shared" si="0"/>
        <v>0</v>
      </c>
      <c r="L65" s="12">
        <f t="shared" si="1"/>
        <v>0</v>
      </c>
      <c r="M65" s="13">
        <f t="shared" si="2"/>
        <v>0</v>
      </c>
      <c r="N65" s="90" t="str">
        <f t="shared" si="3"/>
        <v/>
      </c>
      <c r="O65" s="90" t="str">
        <f t="shared" si="4"/>
        <v/>
      </c>
      <c r="P65" s="133" t="e">
        <f t="shared" si="5"/>
        <v>#VALUE!</v>
      </c>
      <c r="Q65" s="133">
        <f t="shared" si="6"/>
        <v>0.6</v>
      </c>
      <c r="R65" s="134" t="str">
        <f t="shared" si="7"/>
        <v/>
      </c>
      <c r="S65" s="135" t="str">
        <f t="shared" si="8"/>
        <v/>
      </c>
      <c r="T65" s="96"/>
    </row>
    <row r="66" spans="2:20" x14ac:dyDescent="0.25">
      <c r="B66" s="33"/>
      <c r="C66" s="34"/>
      <c r="D66" s="35" t="s">
        <v>10</v>
      </c>
      <c r="E66" s="23"/>
      <c r="F66" s="24"/>
      <c r="G66" s="23"/>
      <c r="H66" s="24"/>
      <c r="I66" s="150"/>
      <c r="J66" s="146"/>
      <c r="K66" s="12">
        <f t="shared" si="0"/>
        <v>0</v>
      </c>
      <c r="L66" s="12">
        <f t="shared" si="1"/>
        <v>0</v>
      </c>
      <c r="M66" s="13">
        <f t="shared" si="2"/>
        <v>0</v>
      </c>
      <c r="N66" s="90" t="str">
        <f t="shared" si="3"/>
        <v/>
      </c>
      <c r="O66" s="90" t="str">
        <f t="shared" si="4"/>
        <v/>
      </c>
      <c r="P66" s="133" t="e">
        <f t="shared" si="5"/>
        <v>#VALUE!</v>
      </c>
      <c r="Q66" s="133">
        <f t="shared" si="6"/>
        <v>0.6</v>
      </c>
      <c r="R66" s="134" t="str">
        <f t="shared" si="7"/>
        <v/>
      </c>
      <c r="S66" s="135" t="str">
        <f t="shared" si="8"/>
        <v/>
      </c>
      <c r="T66" s="96"/>
    </row>
    <row r="67" spans="2:20" x14ac:dyDescent="0.25">
      <c r="B67" s="33"/>
      <c r="C67" s="34"/>
      <c r="D67" s="35" t="s">
        <v>10</v>
      </c>
      <c r="E67" s="23"/>
      <c r="F67" s="24"/>
      <c r="G67" s="23"/>
      <c r="H67" s="24"/>
      <c r="I67" s="150"/>
      <c r="J67" s="146"/>
      <c r="K67" s="12">
        <f t="shared" si="0"/>
        <v>0</v>
      </c>
      <c r="L67" s="12">
        <f t="shared" si="1"/>
        <v>0</v>
      </c>
      <c r="M67" s="13">
        <f t="shared" si="2"/>
        <v>0</v>
      </c>
      <c r="N67" s="90" t="str">
        <f t="shared" si="3"/>
        <v/>
      </c>
      <c r="O67" s="90" t="str">
        <f t="shared" si="4"/>
        <v/>
      </c>
      <c r="P67" s="133" t="e">
        <f t="shared" si="5"/>
        <v>#VALUE!</v>
      </c>
      <c r="Q67" s="133">
        <f t="shared" si="6"/>
        <v>0.6</v>
      </c>
      <c r="R67" s="134" t="str">
        <f t="shared" si="7"/>
        <v/>
      </c>
      <c r="S67" s="135" t="str">
        <f t="shared" si="8"/>
        <v/>
      </c>
      <c r="T67" s="96"/>
    </row>
    <row r="68" spans="2:20" x14ac:dyDescent="0.25">
      <c r="B68" s="33"/>
      <c r="C68" s="34"/>
      <c r="D68" s="35" t="s">
        <v>10</v>
      </c>
      <c r="E68" s="23"/>
      <c r="F68" s="24"/>
      <c r="G68" s="23"/>
      <c r="H68" s="24"/>
      <c r="I68" s="150"/>
      <c r="J68" s="146"/>
      <c r="K68" s="12">
        <f t="shared" si="0"/>
        <v>0</v>
      </c>
      <c r="L68" s="12">
        <f t="shared" si="1"/>
        <v>0</v>
      </c>
      <c r="M68" s="13">
        <f t="shared" si="2"/>
        <v>0</v>
      </c>
      <c r="N68" s="90" t="str">
        <f t="shared" si="3"/>
        <v/>
      </c>
      <c r="O68" s="90" t="str">
        <f t="shared" si="4"/>
        <v/>
      </c>
      <c r="P68" s="133" t="e">
        <f t="shared" si="5"/>
        <v>#VALUE!</v>
      </c>
      <c r="Q68" s="133">
        <f t="shared" si="6"/>
        <v>0.6</v>
      </c>
      <c r="R68" s="134" t="str">
        <f t="shared" si="7"/>
        <v/>
      </c>
      <c r="S68" s="135" t="str">
        <f t="shared" si="8"/>
        <v/>
      </c>
      <c r="T68" s="96"/>
    </row>
    <row r="69" spans="2:20" x14ac:dyDescent="0.25">
      <c r="B69" s="33"/>
      <c r="C69" s="34"/>
      <c r="D69" s="35" t="s">
        <v>10</v>
      </c>
      <c r="E69" s="23"/>
      <c r="F69" s="24"/>
      <c r="G69" s="23"/>
      <c r="H69" s="24"/>
      <c r="I69" s="150"/>
      <c r="J69" s="146"/>
      <c r="K69" s="12">
        <f t="shared" si="0"/>
        <v>0</v>
      </c>
      <c r="L69" s="12">
        <f t="shared" si="1"/>
        <v>0</v>
      </c>
      <c r="M69" s="13">
        <f t="shared" si="2"/>
        <v>0</v>
      </c>
      <c r="N69" s="90" t="str">
        <f t="shared" si="3"/>
        <v/>
      </c>
      <c r="O69" s="90" t="str">
        <f t="shared" si="4"/>
        <v/>
      </c>
      <c r="P69" s="133" t="e">
        <f t="shared" si="5"/>
        <v>#VALUE!</v>
      </c>
      <c r="Q69" s="133">
        <f t="shared" si="6"/>
        <v>0.6</v>
      </c>
      <c r="R69" s="134" t="str">
        <f t="shared" si="7"/>
        <v/>
      </c>
      <c r="S69" s="135" t="str">
        <f t="shared" si="8"/>
        <v/>
      </c>
      <c r="T69" s="96"/>
    </row>
    <row r="70" spans="2:20" x14ac:dyDescent="0.25">
      <c r="B70" s="33"/>
      <c r="C70" s="34"/>
      <c r="D70" s="35" t="s">
        <v>10</v>
      </c>
      <c r="E70" s="23"/>
      <c r="F70" s="24"/>
      <c r="G70" s="23"/>
      <c r="H70" s="24"/>
      <c r="I70" s="150"/>
      <c r="J70" s="146"/>
      <c r="K70" s="12">
        <f t="shared" si="0"/>
        <v>0</v>
      </c>
      <c r="L70" s="12">
        <f t="shared" si="1"/>
        <v>0</v>
      </c>
      <c r="M70" s="13">
        <f t="shared" si="2"/>
        <v>0</v>
      </c>
      <c r="N70" s="90" t="str">
        <f t="shared" si="3"/>
        <v/>
      </c>
      <c r="O70" s="90" t="str">
        <f t="shared" si="4"/>
        <v/>
      </c>
      <c r="P70" s="133" t="e">
        <f t="shared" si="5"/>
        <v>#VALUE!</v>
      </c>
      <c r="Q70" s="133">
        <f t="shared" si="6"/>
        <v>0.6</v>
      </c>
      <c r="R70" s="134" t="str">
        <f t="shared" si="7"/>
        <v/>
      </c>
      <c r="S70" s="135" t="str">
        <f t="shared" si="8"/>
        <v/>
      </c>
      <c r="T70" s="96"/>
    </row>
    <row r="71" spans="2:20" x14ac:dyDescent="0.25">
      <c r="B71" s="33"/>
      <c r="C71" s="34"/>
      <c r="D71" s="35" t="s">
        <v>10</v>
      </c>
      <c r="E71" s="23"/>
      <c r="F71" s="24"/>
      <c r="G71" s="23"/>
      <c r="H71" s="24"/>
      <c r="I71" s="150"/>
      <c r="J71" s="146"/>
      <c r="K71" s="12">
        <f t="shared" ref="K71:K99" si="9">DATE(YEAR(E71),MONTH(E71),DAY(E71))+TIME(HOUR(F71),MINUTE(F71),0)</f>
        <v>0</v>
      </c>
      <c r="L71" s="12">
        <f t="shared" ref="L71:L99" si="10">DATE(YEAR(G71),MONTH(G71),DAY(G71))+TIME(HOUR(H71),MINUTE(H71),0)</f>
        <v>0</v>
      </c>
      <c r="M71" s="13">
        <f t="shared" ref="M71:M99" si="11">L71-K71</f>
        <v>0</v>
      </c>
      <c r="N71" s="90" t="str">
        <f t="shared" ref="N71:N99" si="12">IF(G71="","",ROUNDDOWN(M71,0))</f>
        <v/>
      </c>
      <c r="O71" s="90" t="str">
        <f t="shared" ref="O71:O99" si="13">IF(G71="","",ROUNDDOWN((M71-N71)*24,0))</f>
        <v/>
      </c>
      <c r="P71" s="133" t="e">
        <f t="shared" ref="P71:P99" si="14">N71/30</f>
        <v>#VALUE!</v>
      </c>
      <c r="Q71" s="133">
        <f t="shared" ref="Q71:Q99" si="15">(IF(N71&gt;=1,0.6,IF(O71&gt;=16,0.4,IF(O71&gt;=8,0.2,0))))</f>
        <v>0.6</v>
      </c>
      <c r="R71" s="134" t="str">
        <f t="shared" ref="R71:R99" si="16">IF(G71="","",IF(OR(D71="x",D71="X"),P71,Q71))</f>
        <v/>
      </c>
      <c r="S71" s="135" t="str">
        <f t="shared" ref="S71:S99" si="17">IF(G71="","",I71*R71)</f>
        <v/>
      </c>
      <c r="T71" s="96"/>
    </row>
    <row r="72" spans="2:20" x14ac:dyDescent="0.25">
      <c r="B72" s="33"/>
      <c r="C72" s="34"/>
      <c r="D72" s="35" t="s">
        <v>10</v>
      </c>
      <c r="E72" s="23"/>
      <c r="F72" s="24"/>
      <c r="G72" s="23"/>
      <c r="H72" s="24"/>
      <c r="I72" s="150"/>
      <c r="J72" s="146"/>
      <c r="K72" s="12">
        <f t="shared" si="9"/>
        <v>0</v>
      </c>
      <c r="L72" s="12">
        <f t="shared" si="10"/>
        <v>0</v>
      </c>
      <c r="M72" s="13">
        <f t="shared" si="11"/>
        <v>0</v>
      </c>
      <c r="N72" s="90" t="str">
        <f t="shared" si="12"/>
        <v/>
      </c>
      <c r="O72" s="90" t="str">
        <f t="shared" si="13"/>
        <v/>
      </c>
      <c r="P72" s="133" t="e">
        <f t="shared" si="14"/>
        <v>#VALUE!</v>
      </c>
      <c r="Q72" s="133">
        <f t="shared" si="15"/>
        <v>0.6</v>
      </c>
      <c r="R72" s="134" t="str">
        <f t="shared" si="16"/>
        <v/>
      </c>
      <c r="S72" s="135" t="str">
        <f t="shared" si="17"/>
        <v/>
      </c>
      <c r="T72" s="96"/>
    </row>
    <row r="73" spans="2:20" x14ac:dyDescent="0.25">
      <c r="B73" s="33"/>
      <c r="C73" s="34"/>
      <c r="D73" s="35" t="s">
        <v>10</v>
      </c>
      <c r="E73" s="23"/>
      <c r="F73" s="24"/>
      <c r="G73" s="23"/>
      <c r="H73" s="24"/>
      <c r="I73" s="150"/>
      <c r="J73" s="146"/>
      <c r="K73" s="12">
        <f t="shared" si="9"/>
        <v>0</v>
      </c>
      <c r="L73" s="12">
        <f t="shared" si="10"/>
        <v>0</v>
      </c>
      <c r="M73" s="13">
        <f t="shared" si="11"/>
        <v>0</v>
      </c>
      <c r="N73" s="90" t="str">
        <f t="shared" si="12"/>
        <v/>
      </c>
      <c r="O73" s="90" t="str">
        <f t="shared" si="13"/>
        <v/>
      </c>
      <c r="P73" s="133" t="e">
        <f t="shared" si="14"/>
        <v>#VALUE!</v>
      </c>
      <c r="Q73" s="133">
        <f t="shared" si="15"/>
        <v>0.6</v>
      </c>
      <c r="R73" s="134" t="str">
        <f t="shared" si="16"/>
        <v/>
      </c>
      <c r="S73" s="135" t="str">
        <f t="shared" si="17"/>
        <v/>
      </c>
      <c r="T73" s="96"/>
    </row>
    <row r="74" spans="2:20" x14ac:dyDescent="0.25">
      <c r="B74" s="33"/>
      <c r="C74" s="34"/>
      <c r="D74" s="35" t="s">
        <v>10</v>
      </c>
      <c r="E74" s="23"/>
      <c r="F74" s="24"/>
      <c r="G74" s="23"/>
      <c r="H74" s="24"/>
      <c r="I74" s="150"/>
      <c r="J74" s="146"/>
      <c r="K74" s="12">
        <f t="shared" si="9"/>
        <v>0</v>
      </c>
      <c r="L74" s="12">
        <f t="shared" si="10"/>
        <v>0</v>
      </c>
      <c r="M74" s="13">
        <f t="shared" si="11"/>
        <v>0</v>
      </c>
      <c r="N74" s="90" t="str">
        <f t="shared" si="12"/>
        <v/>
      </c>
      <c r="O74" s="90" t="str">
        <f t="shared" si="13"/>
        <v/>
      </c>
      <c r="P74" s="133" t="e">
        <f t="shared" si="14"/>
        <v>#VALUE!</v>
      </c>
      <c r="Q74" s="133">
        <f t="shared" si="15"/>
        <v>0.6</v>
      </c>
      <c r="R74" s="134" t="str">
        <f t="shared" si="16"/>
        <v/>
      </c>
      <c r="S74" s="135" t="str">
        <f t="shared" si="17"/>
        <v/>
      </c>
      <c r="T74" s="96"/>
    </row>
    <row r="75" spans="2:20" x14ac:dyDescent="0.25">
      <c r="B75" s="33"/>
      <c r="C75" s="34"/>
      <c r="D75" s="35" t="s">
        <v>10</v>
      </c>
      <c r="E75" s="23"/>
      <c r="F75" s="24"/>
      <c r="G75" s="23"/>
      <c r="H75" s="24"/>
      <c r="I75" s="150"/>
      <c r="J75" s="146"/>
      <c r="K75" s="12">
        <f t="shared" si="9"/>
        <v>0</v>
      </c>
      <c r="L75" s="12">
        <f t="shared" si="10"/>
        <v>0</v>
      </c>
      <c r="M75" s="13">
        <f t="shared" si="11"/>
        <v>0</v>
      </c>
      <c r="N75" s="90" t="str">
        <f t="shared" si="12"/>
        <v/>
      </c>
      <c r="O75" s="90" t="str">
        <f t="shared" si="13"/>
        <v/>
      </c>
      <c r="P75" s="133" t="e">
        <f t="shared" si="14"/>
        <v>#VALUE!</v>
      </c>
      <c r="Q75" s="133">
        <f t="shared" si="15"/>
        <v>0.6</v>
      </c>
      <c r="R75" s="134" t="str">
        <f t="shared" si="16"/>
        <v/>
      </c>
      <c r="S75" s="135" t="str">
        <f t="shared" si="17"/>
        <v/>
      </c>
      <c r="T75" s="96"/>
    </row>
    <row r="76" spans="2:20" x14ac:dyDescent="0.25">
      <c r="B76" s="33"/>
      <c r="C76" s="34"/>
      <c r="D76" s="35" t="s">
        <v>10</v>
      </c>
      <c r="E76" s="23"/>
      <c r="F76" s="24"/>
      <c r="G76" s="23"/>
      <c r="H76" s="24"/>
      <c r="I76" s="150"/>
      <c r="J76" s="146"/>
      <c r="K76" s="12">
        <f t="shared" si="9"/>
        <v>0</v>
      </c>
      <c r="L76" s="12">
        <f t="shared" si="10"/>
        <v>0</v>
      </c>
      <c r="M76" s="13">
        <f t="shared" si="11"/>
        <v>0</v>
      </c>
      <c r="N76" s="90" t="str">
        <f t="shared" si="12"/>
        <v/>
      </c>
      <c r="O76" s="90" t="str">
        <f t="shared" si="13"/>
        <v/>
      </c>
      <c r="P76" s="133" t="e">
        <f t="shared" si="14"/>
        <v>#VALUE!</v>
      </c>
      <c r="Q76" s="133">
        <f t="shared" si="15"/>
        <v>0.6</v>
      </c>
      <c r="R76" s="134" t="str">
        <f t="shared" si="16"/>
        <v/>
      </c>
      <c r="S76" s="135" t="str">
        <f t="shared" si="17"/>
        <v/>
      </c>
      <c r="T76" s="96"/>
    </row>
    <row r="77" spans="2:20" x14ac:dyDescent="0.25">
      <c r="B77" s="33"/>
      <c r="C77" s="34"/>
      <c r="D77" s="35" t="s">
        <v>10</v>
      </c>
      <c r="E77" s="23"/>
      <c r="F77" s="24"/>
      <c r="G77" s="23"/>
      <c r="H77" s="24"/>
      <c r="I77" s="150"/>
      <c r="J77" s="146"/>
      <c r="K77" s="12">
        <f t="shared" si="9"/>
        <v>0</v>
      </c>
      <c r="L77" s="12">
        <f t="shared" si="10"/>
        <v>0</v>
      </c>
      <c r="M77" s="13">
        <f t="shared" si="11"/>
        <v>0</v>
      </c>
      <c r="N77" s="90" t="str">
        <f t="shared" si="12"/>
        <v/>
      </c>
      <c r="O77" s="90" t="str">
        <f t="shared" si="13"/>
        <v/>
      </c>
      <c r="P77" s="133" t="e">
        <f t="shared" si="14"/>
        <v>#VALUE!</v>
      </c>
      <c r="Q77" s="133">
        <f t="shared" si="15"/>
        <v>0.6</v>
      </c>
      <c r="R77" s="134" t="str">
        <f t="shared" si="16"/>
        <v/>
      </c>
      <c r="S77" s="135" t="str">
        <f t="shared" si="17"/>
        <v/>
      </c>
      <c r="T77" s="96"/>
    </row>
    <row r="78" spans="2:20" x14ac:dyDescent="0.25">
      <c r="B78" s="33"/>
      <c r="C78" s="34"/>
      <c r="D78" s="35" t="s">
        <v>10</v>
      </c>
      <c r="E78" s="23"/>
      <c r="F78" s="24"/>
      <c r="G78" s="23"/>
      <c r="H78" s="24"/>
      <c r="I78" s="150"/>
      <c r="J78" s="146"/>
      <c r="K78" s="12">
        <f t="shared" si="9"/>
        <v>0</v>
      </c>
      <c r="L78" s="12">
        <f t="shared" si="10"/>
        <v>0</v>
      </c>
      <c r="M78" s="13">
        <f t="shared" si="11"/>
        <v>0</v>
      </c>
      <c r="N78" s="90" t="str">
        <f t="shared" si="12"/>
        <v/>
      </c>
      <c r="O78" s="90" t="str">
        <f t="shared" si="13"/>
        <v/>
      </c>
      <c r="P78" s="133" t="e">
        <f t="shared" si="14"/>
        <v>#VALUE!</v>
      </c>
      <c r="Q78" s="133">
        <f t="shared" si="15"/>
        <v>0.6</v>
      </c>
      <c r="R78" s="134" t="str">
        <f t="shared" si="16"/>
        <v/>
      </c>
      <c r="S78" s="135" t="str">
        <f t="shared" si="17"/>
        <v/>
      </c>
      <c r="T78" s="96"/>
    </row>
    <row r="79" spans="2:20" x14ac:dyDescent="0.25">
      <c r="B79" s="33"/>
      <c r="C79" s="34"/>
      <c r="D79" s="35" t="s">
        <v>10</v>
      </c>
      <c r="E79" s="23"/>
      <c r="F79" s="24"/>
      <c r="G79" s="23"/>
      <c r="H79" s="24"/>
      <c r="I79" s="150"/>
      <c r="J79" s="146"/>
      <c r="K79" s="12">
        <f t="shared" si="9"/>
        <v>0</v>
      </c>
      <c r="L79" s="12">
        <f t="shared" si="10"/>
        <v>0</v>
      </c>
      <c r="M79" s="13">
        <f t="shared" si="11"/>
        <v>0</v>
      </c>
      <c r="N79" s="90" t="str">
        <f t="shared" si="12"/>
        <v/>
      </c>
      <c r="O79" s="90" t="str">
        <f t="shared" si="13"/>
        <v/>
      </c>
      <c r="P79" s="133" t="e">
        <f t="shared" si="14"/>
        <v>#VALUE!</v>
      </c>
      <c r="Q79" s="133">
        <f t="shared" si="15"/>
        <v>0.6</v>
      </c>
      <c r="R79" s="134" t="str">
        <f t="shared" si="16"/>
        <v/>
      </c>
      <c r="S79" s="135" t="str">
        <f t="shared" si="17"/>
        <v/>
      </c>
      <c r="T79" s="96"/>
    </row>
    <row r="80" spans="2:20" x14ac:dyDescent="0.25">
      <c r="B80" s="33"/>
      <c r="C80" s="34"/>
      <c r="D80" s="35" t="s">
        <v>10</v>
      </c>
      <c r="E80" s="23"/>
      <c r="F80" s="24"/>
      <c r="G80" s="23"/>
      <c r="H80" s="24"/>
      <c r="I80" s="150"/>
      <c r="J80" s="146"/>
      <c r="K80" s="12">
        <f t="shared" si="9"/>
        <v>0</v>
      </c>
      <c r="L80" s="12">
        <f t="shared" si="10"/>
        <v>0</v>
      </c>
      <c r="M80" s="13">
        <f t="shared" si="11"/>
        <v>0</v>
      </c>
      <c r="N80" s="90" t="str">
        <f t="shared" si="12"/>
        <v/>
      </c>
      <c r="O80" s="90" t="str">
        <f t="shared" si="13"/>
        <v/>
      </c>
      <c r="P80" s="133" t="e">
        <f t="shared" si="14"/>
        <v>#VALUE!</v>
      </c>
      <c r="Q80" s="133">
        <f t="shared" si="15"/>
        <v>0.6</v>
      </c>
      <c r="R80" s="134" t="str">
        <f t="shared" si="16"/>
        <v/>
      </c>
      <c r="S80" s="135" t="str">
        <f t="shared" si="17"/>
        <v/>
      </c>
      <c r="T80" s="96"/>
    </row>
    <row r="81" spans="2:20" x14ac:dyDescent="0.25">
      <c r="B81" s="33"/>
      <c r="C81" s="34"/>
      <c r="D81" s="35" t="s">
        <v>10</v>
      </c>
      <c r="E81" s="23"/>
      <c r="F81" s="24"/>
      <c r="G81" s="23"/>
      <c r="H81" s="24"/>
      <c r="I81" s="150"/>
      <c r="J81" s="146"/>
      <c r="K81" s="12">
        <f t="shared" si="9"/>
        <v>0</v>
      </c>
      <c r="L81" s="12">
        <f t="shared" si="10"/>
        <v>0</v>
      </c>
      <c r="M81" s="13">
        <f t="shared" si="11"/>
        <v>0</v>
      </c>
      <c r="N81" s="90" t="str">
        <f t="shared" si="12"/>
        <v/>
      </c>
      <c r="O81" s="90" t="str">
        <f t="shared" si="13"/>
        <v/>
      </c>
      <c r="P81" s="133" t="e">
        <f t="shared" si="14"/>
        <v>#VALUE!</v>
      </c>
      <c r="Q81" s="133">
        <f t="shared" si="15"/>
        <v>0.6</v>
      </c>
      <c r="R81" s="134" t="str">
        <f t="shared" si="16"/>
        <v/>
      </c>
      <c r="S81" s="135" t="str">
        <f t="shared" si="17"/>
        <v/>
      </c>
      <c r="T81" s="96"/>
    </row>
    <row r="82" spans="2:20" x14ac:dyDescent="0.25">
      <c r="B82" s="33"/>
      <c r="C82" s="34"/>
      <c r="D82" s="35" t="s">
        <v>10</v>
      </c>
      <c r="E82" s="23"/>
      <c r="F82" s="24"/>
      <c r="G82" s="23"/>
      <c r="H82" s="24"/>
      <c r="I82" s="150"/>
      <c r="J82" s="146"/>
      <c r="K82" s="12">
        <f t="shared" si="9"/>
        <v>0</v>
      </c>
      <c r="L82" s="12">
        <f t="shared" si="10"/>
        <v>0</v>
      </c>
      <c r="M82" s="13">
        <f t="shared" si="11"/>
        <v>0</v>
      </c>
      <c r="N82" s="90" t="str">
        <f t="shared" si="12"/>
        <v/>
      </c>
      <c r="O82" s="90" t="str">
        <f t="shared" si="13"/>
        <v/>
      </c>
      <c r="P82" s="133" t="e">
        <f t="shared" si="14"/>
        <v>#VALUE!</v>
      </c>
      <c r="Q82" s="133">
        <f t="shared" si="15"/>
        <v>0.6</v>
      </c>
      <c r="R82" s="134" t="str">
        <f t="shared" si="16"/>
        <v/>
      </c>
      <c r="S82" s="135" t="str">
        <f t="shared" si="17"/>
        <v/>
      </c>
      <c r="T82" s="96"/>
    </row>
    <row r="83" spans="2:20" x14ac:dyDescent="0.25">
      <c r="B83" s="33"/>
      <c r="C83" s="34"/>
      <c r="D83" s="35" t="s">
        <v>10</v>
      </c>
      <c r="E83" s="23"/>
      <c r="F83" s="24"/>
      <c r="G83" s="23"/>
      <c r="H83" s="24"/>
      <c r="I83" s="150"/>
      <c r="J83" s="146"/>
      <c r="K83" s="12">
        <f t="shared" si="9"/>
        <v>0</v>
      </c>
      <c r="L83" s="12">
        <f t="shared" si="10"/>
        <v>0</v>
      </c>
      <c r="M83" s="13">
        <f t="shared" si="11"/>
        <v>0</v>
      </c>
      <c r="N83" s="90" t="str">
        <f t="shared" si="12"/>
        <v/>
      </c>
      <c r="O83" s="90" t="str">
        <f t="shared" si="13"/>
        <v/>
      </c>
      <c r="P83" s="133" t="e">
        <f t="shared" si="14"/>
        <v>#VALUE!</v>
      </c>
      <c r="Q83" s="133">
        <f t="shared" si="15"/>
        <v>0.6</v>
      </c>
      <c r="R83" s="134" t="str">
        <f t="shared" si="16"/>
        <v/>
      </c>
      <c r="S83" s="135" t="str">
        <f t="shared" si="17"/>
        <v/>
      </c>
      <c r="T83" s="96"/>
    </row>
    <row r="84" spans="2:20" x14ac:dyDescent="0.25">
      <c r="B84" s="33"/>
      <c r="C84" s="34"/>
      <c r="D84" s="35" t="s">
        <v>10</v>
      </c>
      <c r="E84" s="23"/>
      <c r="F84" s="24"/>
      <c r="G84" s="23"/>
      <c r="H84" s="24"/>
      <c r="I84" s="150"/>
      <c r="J84" s="146"/>
      <c r="K84" s="12">
        <f t="shared" si="9"/>
        <v>0</v>
      </c>
      <c r="L84" s="12">
        <f t="shared" si="10"/>
        <v>0</v>
      </c>
      <c r="M84" s="13">
        <f t="shared" si="11"/>
        <v>0</v>
      </c>
      <c r="N84" s="90" t="str">
        <f t="shared" si="12"/>
        <v/>
      </c>
      <c r="O84" s="90" t="str">
        <f t="shared" si="13"/>
        <v/>
      </c>
      <c r="P84" s="133" t="e">
        <f t="shared" si="14"/>
        <v>#VALUE!</v>
      </c>
      <c r="Q84" s="133">
        <f t="shared" si="15"/>
        <v>0.6</v>
      </c>
      <c r="R84" s="134" t="str">
        <f t="shared" si="16"/>
        <v/>
      </c>
      <c r="S84" s="135" t="str">
        <f t="shared" si="17"/>
        <v/>
      </c>
      <c r="T84" s="96"/>
    </row>
    <row r="85" spans="2:20" x14ac:dyDescent="0.25">
      <c r="B85" s="33"/>
      <c r="C85" s="34"/>
      <c r="D85" s="35" t="s">
        <v>10</v>
      </c>
      <c r="E85" s="23"/>
      <c r="F85" s="24"/>
      <c r="G85" s="23"/>
      <c r="H85" s="24"/>
      <c r="I85" s="150"/>
      <c r="J85" s="152"/>
      <c r="K85" s="12">
        <f t="shared" si="9"/>
        <v>0</v>
      </c>
      <c r="L85" s="12">
        <f t="shared" si="10"/>
        <v>0</v>
      </c>
      <c r="M85" s="13">
        <f t="shared" si="11"/>
        <v>0</v>
      </c>
      <c r="N85" s="90" t="str">
        <f t="shared" si="12"/>
        <v/>
      </c>
      <c r="O85" s="90" t="str">
        <f t="shared" si="13"/>
        <v/>
      </c>
      <c r="P85" s="133" t="e">
        <f t="shared" si="14"/>
        <v>#VALUE!</v>
      </c>
      <c r="Q85" s="133">
        <f t="shared" si="15"/>
        <v>0.6</v>
      </c>
      <c r="R85" s="134" t="str">
        <f t="shared" si="16"/>
        <v/>
      </c>
      <c r="S85" s="135" t="str">
        <f t="shared" si="17"/>
        <v/>
      </c>
      <c r="T85" s="96"/>
    </row>
    <row r="86" spans="2:20" x14ac:dyDescent="0.25">
      <c r="B86" s="33"/>
      <c r="C86" s="34"/>
      <c r="D86" s="35" t="s">
        <v>10</v>
      </c>
      <c r="E86" s="23"/>
      <c r="F86" s="24"/>
      <c r="G86" s="23"/>
      <c r="H86" s="24"/>
      <c r="I86" s="150"/>
      <c r="J86" s="146"/>
      <c r="K86" s="12">
        <f t="shared" si="9"/>
        <v>0</v>
      </c>
      <c r="L86" s="12">
        <f t="shared" si="10"/>
        <v>0</v>
      </c>
      <c r="M86" s="13">
        <f t="shared" si="11"/>
        <v>0</v>
      </c>
      <c r="N86" s="90" t="str">
        <f t="shared" si="12"/>
        <v/>
      </c>
      <c r="O86" s="90" t="str">
        <f t="shared" si="13"/>
        <v/>
      </c>
      <c r="P86" s="133" t="e">
        <f t="shared" si="14"/>
        <v>#VALUE!</v>
      </c>
      <c r="Q86" s="133">
        <f t="shared" si="15"/>
        <v>0.6</v>
      </c>
      <c r="R86" s="134" t="str">
        <f t="shared" si="16"/>
        <v/>
      </c>
      <c r="S86" s="135" t="str">
        <f t="shared" si="17"/>
        <v/>
      </c>
      <c r="T86" s="96"/>
    </row>
    <row r="87" spans="2:20" x14ac:dyDescent="0.25">
      <c r="B87" s="33"/>
      <c r="C87" s="34"/>
      <c r="D87" s="35" t="s">
        <v>10</v>
      </c>
      <c r="E87" s="23"/>
      <c r="F87" s="24"/>
      <c r="G87" s="23"/>
      <c r="H87" s="24"/>
      <c r="I87" s="150"/>
      <c r="J87" s="146"/>
      <c r="K87" s="12">
        <f t="shared" si="9"/>
        <v>0</v>
      </c>
      <c r="L87" s="12">
        <f t="shared" si="10"/>
        <v>0</v>
      </c>
      <c r="M87" s="13">
        <f t="shared" si="11"/>
        <v>0</v>
      </c>
      <c r="N87" s="90" t="str">
        <f t="shared" si="12"/>
        <v/>
      </c>
      <c r="O87" s="90" t="str">
        <f t="shared" si="13"/>
        <v/>
      </c>
      <c r="P87" s="133" t="e">
        <f t="shared" si="14"/>
        <v>#VALUE!</v>
      </c>
      <c r="Q87" s="133">
        <f t="shared" si="15"/>
        <v>0.6</v>
      </c>
      <c r="R87" s="134" t="str">
        <f t="shared" si="16"/>
        <v/>
      </c>
      <c r="S87" s="135" t="str">
        <f t="shared" si="17"/>
        <v/>
      </c>
      <c r="T87" s="96"/>
    </row>
    <row r="88" spans="2:20" x14ac:dyDescent="0.25">
      <c r="B88" s="33"/>
      <c r="C88" s="34"/>
      <c r="D88" s="35" t="s">
        <v>10</v>
      </c>
      <c r="E88" s="23"/>
      <c r="F88" s="24"/>
      <c r="G88" s="23"/>
      <c r="H88" s="24"/>
      <c r="I88" s="150"/>
      <c r="J88" s="146"/>
      <c r="K88" s="12">
        <f t="shared" si="9"/>
        <v>0</v>
      </c>
      <c r="L88" s="12">
        <f t="shared" si="10"/>
        <v>0</v>
      </c>
      <c r="M88" s="13">
        <f t="shared" si="11"/>
        <v>0</v>
      </c>
      <c r="N88" s="90" t="str">
        <f t="shared" si="12"/>
        <v/>
      </c>
      <c r="O88" s="90" t="str">
        <f t="shared" si="13"/>
        <v/>
      </c>
      <c r="P88" s="133" t="e">
        <f t="shared" si="14"/>
        <v>#VALUE!</v>
      </c>
      <c r="Q88" s="133">
        <f t="shared" si="15"/>
        <v>0.6</v>
      </c>
      <c r="R88" s="134" t="str">
        <f t="shared" si="16"/>
        <v/>
      </c>
      <c r="S88" s="135" t="str">
        <f t="shared" si="17"/>
        <v/>
      </c>
      <c r="T88" s="96"/>
    </row>
    <row r="89" spans="2:20" x14ac:dyDescent="0.25">
      <c r="B89" s="33"/>
      <c r="C89" s="34"/>
      <c r="D89" s="35" t="s">
        <v>10</v>
      </c>
      <c r="E89" s="23"/>
      <c r="F89" s="24"/>
      <c r="G89" s="23"/>
      <c r="H89" s="24"/>
      <c r="I89" s="150"/>
      <c r="J89" s="146"/>
      <c r="K89" s="12">
        <f t="shared" si="9"/>
        <v>0</v>
      </c>
      <c r="L89" s="12">
        <f t="shared" si="10"/>
        <v>0</v>
      </c>
      <c r="M89" s="13">
        <f t="shared" si="11"/>
        <v>0</v>
      </c>
      <c r="N89" s="90" t="str">
        <f t="shared" si="12"/>
        <v/>
      </c>
      <c r="O89" s="90" t="str">
        <f t="shared" si="13"/>
        <v/>
      </c>
      <c r="P89" s="133" t="e">
        <f t="shared" si="14"/>
        <v>#VALUE!</v>
      </c>
      <c r="Q89" s="133">
        <f t="shared" si="15"/>
        <v>0.6</v>
      </c>
      <c r="R89" s="134" t="str">
        <f t="shared" si="16"/>
        <v/>
      </c>
      <c r="S89" s="135" t="str">
        <f t="shared" si="17"/>
        <v/>
      </c>
      <c r="T89" s="96"/>
    </row>
    <row r="90" spans="2:20" x14ac:dyDescent="0.25">
      <c r="B90" s="33"/>
      <c r="C90" s="34"/>
      <c r="D90" s="35" t="s">
        <v>10</v>
      </c>
      <c r="E90" s="23"/>
      <c r="F90" s="24"/>
      <c r="G90" s="23"/>
      <c r="H90" s="24"/>
      <c r="I90" s="150"/>
      <c r="J90" s="146"/>
      <c r="K90" s="12">
        <f t="shared" si="9"/>
        <v>0</v>
      </c>
      <c r="L90" s="12">
        <f t="shared" si="10"/>
        <v>0</v>
      </c>
      <c r="M90" s="13">
        <f t="shared" si="11"/>
        <v>0</v>
      </c>
      <c r="N90" s="90" t="str">
        <f t="shared" si="12"/>
        <v/>
      </c>
      <c r="O90" s="90" t="str">
        <f t="shared" si="13"/>
        <v/>
      </c>
      <c r="P90" s="133" t="e">
        <f t="shared" si="14"/>
        <v>#VALUE!</v>
      </c>
      <c r="Q90" s="133">
        <f t="shared" si="15"/>
        <v>0.6</v>
      </c>
      <c r="R90" s="134" t="str">
        <f t="shared" si="16"/>
        <v/>
      </c>
      <c r="S90" s="135" t="str">
        <f t="shared" si="17"/>
        <v/>
      </c>
      <c r="T90" s="96"/>
    </row>
    <row r="91" spans="2:20" x14ac:dyDescent="0.25">
      <c r="B91" s="33"/>
      <c r="C91" s="34"/>
      <c r="D91" s="35" t="s">
        <v>10</v>
      </c>
      <c r="E91" s="23"/>
      <c r="F91" s="24"/>
      <c r="G91" s="23"/>
      <c r="H91" s="24"/>
      <c r="I91" s="150"/>
      <c r="J91" s="146"/>
      <c r="K91" s="12">
        <f t="shared" si="9"/>
        <v>0</v>
      </c>
      <c r="L91" s="12">
        <f t="shared" si="10"/>
        <v>0</v>
      </c>
      <c r="M91" s="13">
        <f t="shared" si="11"/>
        <v>0</v>
      </c>
      <c r="N91" s="90" t="str">
        <f t="shared" si="12"/>
        <v/>
      </c>
      <c r="O91" s="90" t="str">
        <f t="shared" si="13"/>
        <v/>
      </c>
      <c r="P91" s="133" t="e">
        <f t="shared" si="14"/>
        <v>#VALUE!</v>
      </c>
      <c r="Q91" s="133">
        <f t="shared" si="15"/>
        <v>0.6</v>
      </c>
      <c r="R91" s="134" t="str">
        <f t="shared" si="16"/>
        <v/>
      </c>
      <c r="S91" s="135" t="str">
        <f t="shared" si="17"/>
        <v/>
      </c>
      <c r="T91" s="96"/>
    </row>
    <row r="92" spans="2:20" x14ac:dyDescent="0.25">
      <c r="B92" s="33"/>
      <c r="C92" s="34"/>
      <c r="D92" s="35" t="s">
        <v>10</v>
      </c>
      <c r="E92" s="23"/>
      <c r="F92" s="24"/>
      <c r="G92" s="23"/>
      <c r="H92" s="24"/>
      <c r="I92" s="150"/>
      <c r="J92" s="146"/>
      <c r="K92" s="12">
        <f t="shared" si="9"/>
        <v>0</v>
      </c>
      <c r="L92" s="12">
        <f t="shared" si="10"/>
        <v>0</v>
      </c>
      <c r="M92" s="13">
        <f t="shared" si="11"/>
        <v>0</v>
      </c>
      <c r="N92" s="90" t="str">
        <f t="shared" si="12"/>
        <v/>
      </c>
      <c r="O92" s="90" t="str">
        <f t="shared" si="13"/>
        <v/>
      </c>
      <c r="P92" s="133" t="e">
        <f t="shared" si="14"/>
        <v>#VALUE!</v>
      </c>
      <c r="Q92" s="133">
        <f t="shared" si="15"/>
        <v>0.6</v>
      </c>
      <c r="R92" s="134" t="str">
        <f t="shared" si="16"/>
        <v/>
      </c>
      <c r="S92" s="135" t="str">
        <f t="shared" si="17"/>
        <v/>
      </c>
      <c r="T92" s="96"/>
    </row>
    <row r="93" spans="2:20" x14ac:dyDescent="0.25">
      <c r="B93" s="33"/>
      <c r="C93" s="34"/>
      <c r="D93" s="35" t="s">
        <v>10</v>
      </c>
      <c r="E93" s="23"/>
      <c r="F93" s="24"/>
      <c r="G93" s="23"/>
      <c r="H93" s="24"/>
      <c r="I93" s="150"/>
      <c r="J93" s="146"/>
      <c r="K93" s="12">
        <f t="shared" si="9"/>
        <v>0</v>
      </c>
      <c r="L93" s="12">
        <f t="shared" si="10"/>
        <v>0</v>
      </c>
      <c r="M93" s="13">
        <f t="shared" si="11"/>
        <v>0</v>
      </c>
      <c r="N93" s="90" t="str">
        <f t="shared" si="12"/>
        <v/>
      </c>
      <c r="O93" s="90" t="str">
        <f t="shared" si="13"/>
        <v/>
      </c>
      <c r="P93" s="133" t="e">
        <f t="shared" si="14"/>
        <v>#VALUE!</v>
      </c>
      <c r="Q93" s="133">
        <f t="shared" si="15"/>
        <v>0.6</v>
      </c>
      <c r="R93" s="134" t="str">
        <f t="shared" si="16"/>
        <v/>
      </c>
      <c r="S93" s="135" t="str">
        <f t="shared" si="17"/>
        <v/>
      </c>
      <c r="T93" s="96"/>
    </row>
    <row r="94" spans="2:20" x14ac:dyDescent="0.25">
      <c r="B94" s="33"/>
      <c r="C94" s="34"/>
      <c r="D94" s="35" t="s">
        <v>10</v>
      </c>
      <c r="E94" s="23"/>
      <c r="F94" s="24"/>
      <c r="G94" s="23"/>
      <c r="H94" s="24"/>
      <c r="I94" s="150"/>
      <c r="J94" s="146"/>
      <c r="K94" s="12">
        <f t="shared" si="9"/>
        <v>0</v>
      </c>
      <c r="L94" s="12">
        <f t="shared" si="10"/>
        <v>0</v>
      </c>
      <c r="M94" s="13">
        <f t="shared" si="11"/>
        <v>0</v>
      </c>
      <c r="N94" s="90" t="str">
        <f t="shared" si="12"/>
        <v/>
      </c>
      <c r="O94" s="90" t="str">
        <f t="shared" si="13"/>
        <v/>
      </c>
      <c r="P94" s="133" t="e">
        <f t="shared" si="14"/>
        <v>#VALUE!</v>
      </c>
      <c r="Q94" s="133">
        <f t="shared" si="15"/>
        <v>0.6</v>
      </c>
      <c r="R94" s="134" t="str">
        <f t="shared" si="16"/>
        <v/>
      </c>
      <c r="S94" s="135" t="str">
        <f t="shared" si="17"/>
        <v/>
      </c>
      <c r="T94" s="96"/>
    </row>
    <row r="95" spans="2:20" x14ac:dyDescent="0.25">
      <c r="B95" s="33"/>
      <c r="C95" s="34"/>
      <c r="D95" s="35" t="s">
        <v>10</v>
      </c>
      <c r="E95" s="23"/>
      <c r="F95" s="24"/>
      <c r="G95" s="23"/>
      <c r="H95" s="24"/>
      <c r="I95" s="150"/>
      <c r="J95" s="146"/>
      <c r="K95" s="12">
        <f t="shared" si="9"/>
        <v>0</v>
      </c>
      <c r="L95" s="12">
        <f t="shared" si="10"/>
        <v>0</v>
      </c>
      <c r="M95" s="13">
        <f t="shared" si="11"/>
        <v>0</v>
      </c>
      <c r="N95" s="90" t="str">
        <f t="shared" si="12"/>
        <v/>
      </c>
      <c r="O95" s="90" t="str">
        <f t="shared" si="13"/>
        <v/>
      </c>
      <c r="P95" s="133" t="e">
        <f t="shared" si="14"/>
        <v>#VALUE!</v>
      </c>
      <c r="Q95" s="133">
        <f t="shared" si="15"/>
        <v>0.6</v>
      </c>
      <c r="R95" s="134" t="str">
        <f t="shared" si="16"/>
        <v/>
      </c>
      <c r="S95" s="135" t="str">
        <f t="shared" si="17"/>
        <v/>
      </c>
      <c r="T95" s="96"/>
    </row>
    <row r="96" spans="2:20" x14ac:dyDescent="0.25">
      <c r="B96" s="33"/>
      <c r="C96" s="34"/>
      <c r="D96" s="35" t="s">
        <v>10</v>
      </c>
      <c r="E96" s="23"/>
      <c r="F96" s="24"/>
      <c r="G96" s="23"/>
      <c r="H96" s="24"/>
      <c r="I96" s="150"/>
      <c r="J96" s="146"/>
      <c r="K96" s="12">
        <f t="shared" si="9"/>
        <v>0</v>
      </c>
      <c r="L96" s="12">
        <f t="shared" si="10"/>
        <v>0</v>
      </c>
      <c r="M96" s="13">
        <f t="shared" si="11"/>
        <v>0</v>
      </c>
      <c r="N96" s="90" t="str">
        <f t="shared" si="12"/>
        <v/>
      </c>
      <c r="O96" s="90" t="str">
        <f t="shared" si="13"/>
        <v/>
      </c>
      <c r="P96" s="133" t="e">
        <f t="shared" si="14"/>
        <v>#VALUE!</v>
      </c>
      <c r="Q96" s="133">
        <f t="shared" si="15"/>
        <v>0.6</v>
      </c>
      <c r="R96" s="134" t="str">
        <f t="shared" si="16"/>
        <v/>
      </c>
      <c r="S96" s="135" t="str">
        <f t="shared" si="17"/>
        <v/>
      </c>
      <c r="T96" s="96"/>
    </row>
    <row r="97" spans="2:20" x14ac:dyDescent="0.25">
      <c r="B97" s="33"/>
      <c r="C97" s="34"/>
      <c r="D97" s="35" t="s">
        <v>10</v>
      </c>
      <c r="E97" s="23"/>
      <c r="F97" s="24"/>
      <c r="G97" s="23"/>
      <c r="H97" s="24"/>
      <c r="I97" s="150"/>
      <c r="J97" s="146"/>
      <c r="K97" s="12">
        <f t="shared" si="9"/>
        <v>0</v>
      </c>
      <c r="L97" s="12">
        <f t="shared" si="10"/>
        <v>0</v>
      </c>
      <c r="M97" s="13">
        <f t="shared" si="11"/>
        <v>0</v>
      </c>
      <c r="N97" s="90" t="str">
        <f t="shared" si="12"/>
        <v/>
      </c>
      <c r="O97" s="90" t="str">
        <f t="shared" si="13"/>
        <v/>
      </c>
      <c r="P97" s="133" t="e">
        <f t="shared" si="14"/>
        <v>#VALUE!</v>
      </c>
      <c r="Q97" s="133">
        <f t="shared" si="15"/>
        <v>0.6</v>
      </c>
      <c r="R97" s="134" t="str">
        <f t="shared" si="16"/>
        <v/>
      </c>
      <c r="S97" s="135" t="str">
        <f t="shared" si="17"/>
        <v/>
      </c>
      <c r="T97" s="96"/>
    </row>
    <row r="98" spans="2:20" x14ac:dyDescent="0.25">
      <c r="B98" s="33"/>
      <c r="C98" s="34"/>
      <c r="D98" s="35" t="s">
        <v>10</v>
      </c>
      <c r="E98" s="23"/>
      <c r="F98" s="24"/>
      <c r="G98" s="23"/>
      <c r="H98" s="24"/>
      <c r="I98" s="150"/>
      <c r="J98" s="146"/>
      <c r="K98" s="12">
        <f t="shared" si="9"/>
        <v>0</v>
      </c>
      <c r="L98" s="12">
        <f t="shared" si="10"/>
        <v>0</v>
      </c>
      <c r="M98" s="13">
        <f t="shared" si="11"/>
        <v>0</v>
      </c>
      <c r="N98" s="90" t="str">
        <f t="shared" si="12"/>
        <v/>
      </c>
      <c r="O98" s="90" t="str">
        <f t="shared" si="13"/>
        <v/>
      </c>
      <c r="P98" s="133" t="e">
        <f t="shared" si="14"/>
        <v>#VALUE!</v>
      </c>
      <c r="Q98" s="133">
        <f t="shared" si="15"/>
        <v>0.6</v>
      </c>
      <c r="R98" s="134" t="str">
        <f t="shared" si="16"/>
        <v/>
      </c>
      <c r="S98" s="135" t="str">
        <f t="shared" si="17"/>
        <v/>
      </c>
      <c r="T98" s="96"/>
    </row>
    <row r="99" spans="2:20" x14ac:dyDescent="0.25">
      <c r="B99" s="33"/>
      <c r="C99" s="34"/>
      <c r="D99" s="35" t="s">
        <v>10</v>
      </c>
      <c r="E99" s="23"/>
      <c r="F99" s="24"/>
      <c r="G99" s="23"/>
      <c r="H99" s="24"/>
      <c r="I99" s="150"/>
      <c r="J99" s="146"/>
      <c r="K99" s="12">
        <f t="shared" si="9"/>
        <v>0</v>
      </c>
      <c r="L99" s="12">
        <f t="shared" si="10"/>
        <v>0</v>
      </c>
      <c r="M99" s="13">
        <f t="shared" si="11"/>
        <v>0</v>
      </c>
      <c r="N99" s="90" t="str">
        <f t="shared" si="12"/>
        <v/>
      </c>
      <c r="O99" s="90" t="str">
        <f t="shared" si="13"/>
        <v/>
      </c>
      <c r="P99" s="133" t="e">
        <f t="shared" si="14"/>
        <v>#VALUE!</v>
      </c>
      <c r="Q99" s="133">
        <f t="shared" si="15"/>
        <v>0.6</v>
      </c>
      <c r="R99" s="134" t="str">
        <f t="shared" si="16"/>
        <v/>
      </c>
      <c r="S99" s="135" t="str">
        <f t="shared" si="17"/>
        <v/>
      </c>
      <c r="T99" s="96"/>
    </row>
    <row r="100" spans="2:20" ht="15.75" thickBot="1" x14ac:dyDescent="0.3">
      <c r="B100" s="36"/>
      <c r="C100" s="37"/>
      <c r="D100" s="38" t="s">
        <v>10</v>
      </c>
      <c r="E100" s="25"/>
      <c r="F100" s="26"/>
      <c r="G100" s="25"/>
      <c r="H100" s="26"/>
      <c r="I100" s="151"/>
      <c r="J100" s="147"/>
      <c r="K100" s="12">
        <f>DATE(YEAR(E100),MONTH(E100),DAY(E100))+TIME(HOUR(F100),MINUTE(F100),0)</f>
        <v>0</v>
      </c>
      <c r="L100" s="12">
        <f>DATE(YEAR(G100),MONTH(G100),DAY(G100))+TIME(HOUR(H100),MINUTE(H100),0)</f>
        <v>0</v>
      </c>
      <c r="M100" s="13">
        <f>L100-K100</f>
        <v>0</v>
      </c>
      <c r="N100" s="90" t="str">
        <f>IF(G100="","",ROUNDDOWN(M100,0))</f>
        <v/>
      </c>
      <c r="O100" s="90" t="str">
        <f>IF(G100="","",ROUNDDOWN((M100-N100)*24,0))</f>
        <v/>
      </c>
      <c r="P100" s="133" t="e">
        <f>N100/30</f>
        <v>#VALUE!</v>
      </c>
      <c r="Q100" s="133">
        <f>(IF(N100&gt;=1,0.6,IF(O100&gt;=16,0.4,IF(O100&gt;=8,0.2,0))))</f>
        <v>0.6</v>
      </c>
      <c r="R100" s="134" t="str">
        <f>IF(G100="","",IF(OR(D100="x",D100="X"),P100,Q100))</f>
        <v/>
      </c>
      <c r="S100" s="135" t="str">
        <f>IF(G100="","",I100*R100)</f>
        <v/>
      </c>
      <c r="T100" s="96"/>
    </row>
  </sheetData>
  <sheetProtection password="E155" sheet="1" objects="1" scenarios="1" selectLockedCells="1"/>
  <dataValidations count="5">
    <dataValidation type="whole" allowBlank="1" showInputMessage="1" showErrorMessage="1" sqref="I4:I100">
      <formula1>1</formula1>
      <formula2>300000</formula2>
    </dataValidation>
    <dataValidation type="time" operator="greaterThanOrEqual" allowBlank="1" showInputMessage="1" showErrorMessage="1" sqref="H4:H100 F4:F100">
      <formula1>0</formula1>
    </dataValidation>
    <dataValidation type="date" operator="greaterThanOrEqual" allowBlank="1" showInputMessage="1" showErrorMessage="1" sqref="G4:G100 E4:E100">
      <formula1>40909</formula1>
    </dataValidation>
    <dataValidation type="whole" allowBlank="1" showInputMessage="1" showErrorMessage="1" sqref="B4:C100">
      <formula1>100000</formula1>
      <formula2>99999999</formula2>
    </dataValidation>
    <dataValidation type="textLength" operator="lessThanOrEqual" allowBlank="1" showInputMessage="1" showErrorMessage="1" sqref="D4:D100">
      <formula1>1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F3113"/>
  <sheetViews>
    <sheetView workbookViewId="0">
      <pane ySplit="7" topLeftCell="A3086" activePane="bottomLeft" state="frozen"/>
      <selection pane="bottomLeft" activeCell="A3114" sqref="A3114"/>
    </sheetView>
  </sheetViews>
  <sheetFormatPr baseColWidth="10" defaultRowHeight="15" x14ac:dyDescent="0.25"/>
  <cols>
    <col min="1" max="1" width="12.140625" bestFit="1" customWidth="1"/>
    <col min="2" max="2" width="15.140625" style="141" customWidth="1"/>
    <col min="3" max="3" width="12.7109375" bestFit="1" customWidth="1"/>
    <col min="6" max="6" width="8.140625" bestFit="1" customWidth="1"/>
    <col min="7" max="7" width="10.42578125" bestFit="1" customWidth="1"/>
    <col min="8" max="8" width="19.28515625" bestFit="1" customWidth="1"/>
  </cols>
  <sheetData>
    <row r="1" spans="1:6" x14ac:dyDescent="0.25">
      <c r="A1" t="s">
        <v>11</v>
      </c>
      <c r="F1" t="s">
        <v>15</v>
      </c>
    </row>
    <row r="2" spans="1:6" x14ac:dyDescent="0.25">
      <c r="A2" t="s">
        <v>12</v>
      </c>
      <c r="F2" s="142" t="s">
        <v>61</v>
      </c>
    </row>
    <row r="3" spans="1:6" x14ac:dyDescent="0.25">
      <c r="A3" t="s">
        <v>13</v>
      </c>
      <c r="F3" s="1"/>
    </row>
    <row r="4" spans="1:6" x14ac:dyDescent="0.25">
      <c r="A4" t="s">
        <v>14</v>
      </c>
    </row>
    <row r="5" spans="1:6" x14ac:dyDescent="0.25">
      <c r="A5" s="2" t="s">
        <v>66</v>
      </c>
    </row>
    <row r="7" spans="1:6" x14ac:dyDescent="0.25">
      <c r="A7" t="s">
        <v>0</v>
      </c>
      <c r="B7" s="141" t="s">
        <v>1</v>
      </c>
      <c r="C7" t="s">
        <v>2</v>
      </c>
    </row>
    <row r="8" spans="1:6" x14ac:dyDescent="0.25">
      <c r="A8">
        <v>20161001</v>
      </c>
      <c r="B8" s="141">
        <v>42644</v>
      </c>
      <c r="C8">
        <v>0</v>
      </c>
    </row>
    <row r="9" spans="1:6" x14ac:dyDescent="0.25">
      <c r="A9">
        <v>20161002</v>
      </c>
      <c r="B9" s="141">
        <v>42645</v>
      </c>
      <c r="C9">
        <v>0</v>
      </c>
    </row>
    <row r="10" spans="1:6" x14ac:dyDescent="0.25">
      <c r="A10">
        <v>20161003</v>
      </c>
      <c r="B10" s="141">
        <v>42646</v>
      </c>
      <c r="C10">
        <v>1</v>
      </c>
    </row>
    <row r="11" spans="1:6" x14ac:dyDescent="0.25">
      <c r="A11">
        <v>20161004</v>
      </c>
      <c r="B11" s="141">
        <v>42647</v>
      </c>
      <c r="C11">
        <v>1</v>
      </c>
    </row>
    <row r="12" spans="1:6" x14ac:dyDescent="0.25">
      <c r="A12">
        <v>20161005</v>
      </c>
      <c r="B12" s="141">
        <v>42648</v>
      </c>
      <c r="C12">
        <v>1</v>
      </c>
    </row>
    <row r="13" spans="1:6" x14ac:dyDescent="0.25">
      <c r="A13">
        <v>20161006</v>
      </c>
      <c r="B13" s="141">
        <v>42649</v>
      </c>
      <c r="C13">
        <v>1</v>
      </c>
    </row>
    <row r="14" spans="1:6" x14ac:dyDescent="0.25">
      <c r="A14">
        <v>20161007</v>
      </c>
      <c r="B14" s="141">
        <v>42650</v>
      </c>
      <c r="C14">
        <v>1</v>
      </c>
    </row>
    <row r="15" spans="1:6" x14ac:dyDescent="0.25">
      <c r="A15">
        <v>20161008</v>
      </c>
      <c r="B15" s="141">
        <v>42651</v>
      </c>
      <c r="C15">
        <v>0</v>
      </c>
    </row>
    <row r="16" spans="1:6" x14ac:dyDescent="0.25">
      <c r="A16">
        <v>20161009</v>
      </c>
      <c r="B16" s="141">
        <v>42652</v>
      </c>
      <c r="C16">
        <v>0</v>
      </c>
    </row>
    <row r="17" spans="1:3" x14ac:dyDescent="0.25">
      <c r="A17">
        <v>20161010</v>
      </c>
      <c r="B17" s="141">
        <v>42653</v>
      </c>
      <c r="C17">
        <v>1</v>
      </c>
    </row>
    <row r="18" spans="1:3" x14ac:dyDescent="0.25">
      <c r="A18">
        <v>20161011</v>
      </c>
      <c r="B18" s="141">
        <v>42654</v>
      </c>
      <c r="C18">
        <v>1</v>
      </c>
    </row>
    <row r="19" spans="1:3" x14ac:dyDescent="0.25">
      <c r="A19">
        <v>20161012</v>
      </c>
      <c r="B19" s="141">
        <v>42655</v>
      </c>
      <c r="C19">
        <v>1</v>
      </c>
    </row>
    <row r="20" spans="1:3" x14ac:dyDescent="0.25">
      <c r="A20">
        <v>20161013</v>
      </c>
      <c r="B20" s="141">
        <v>42656</v>
      </c>
      <c r="C20">
        <v>1</v>
      </c>
    </row>
    <row r="21" spans="1:3" x14ac:dyDescent="0.25">
      <c r="A21">
        <v>20161014</v>
      </c>
      <c r="B21" s="141">
        <v>42657</v>
      </c>
      <c r="C21">
        <v>1</v>
      </c>
    </row>
    <row r="22" spans="1:3" x14ac:dyDescent="0.25">
      <c r="A22">
        <v>20161015</v>
      </c>
      <c r="B22" s="141">
        <v>42658</v>
      </c>
      <c r="C22">
        <v>0</v>
      </c>
    </row>
    <row r="23" spans="1:3" x14ac:dyDescent="0.25">
      <c r="A23">
        <v>20161016</v>
      </c>
      <c r="B23" s="141">
        <v>42659</v>
      </c>
      <c r="C23">
        <v>0</v>
      </c>
    </row>
    <row r="24" spans="1:3" x14ac:dyDescent="0.25">
      <c r="A24">
        <v>20161017</v>
      </c>
      <c r="B24" s="141">
        <v>42660</v>
      </c>
      <c r="C24">
        <v>1</v>
      </c>
    </row>
    <row r="25" spans="1:3" x14ac:dyDescent="0.25">
      <c r="A25">
        <v>20161018</v>
      </c>
      <c r="B25" s="141">
        <v>42661</v>
      </c>
      <c r="C25">
        <v>1</v>
      </c>
    </row>
    <row r="26" spans="1:3" x14ac:dyDescent="0.25">
      <c r="A26">
        <v>20161019</v>
      </c>
      <c r="B26" s="141">
        <v>42662</v>
      </c>
      <c r="C26">
        <v>1</v>
      </c>
    </row>
    <row r="27" spans="1:3" x14ac:dyDescent="0.25">
      <c r="A27">
        <v>20161020</v>
      </c>
      <c r="B27" s="141">
        <v>42663</v>
      </c>
      <c r="C27">
        <v>1</v>
      </c>
    </row>
    <row r="28" spans="1:3" x14ac:dyDescent="0.25">
      <c r="A28">
        <v>20161021</v>
      </c>
      <c r="B28" s="141">
        <v>42664</v>
      </c>
      <c r="C28">
        <v>1</v>
      </c>
    </row>
    <row r="29" spans="1:3" x14ac:dyDescent="0.25">
      <c r="A29">
        <v>20161022</v>
      </c>
      <c r="B29" s="141">
        <v>42665</v>
      </c>
      <c r="C29">
        <v>0</v>
      </c>
    </row>
    <row r="30" spans="1:3" x14ac:dyDescent="0.25">
      <c r="A30">
        <v>20161023</v>
      </c>
      <c r="B30" s="141">
        <v>42666</v>
      </c>
      <c r="C30">
        <v>0</v>
      </c>
    </row>
    <row r="31" spans="1:3" x14ac:dyDescent="0.25">
      <c r="A31">
        <v>20161024</v>
      </c>
      <c r="B31" s="141">
        <v>42667</v>
      </c>
      <c r="C31">
        <v>1</v>
      </c>
    </row>
    <row r="32" spans="1:3" x14ac:dyDescent="0.25">
      <c r="A32">
        <v>20161025</v>
      </c>
      <c r="B32" s="141">
        <v>42668</v>
      </c>
      <c r="C32">
        <v>1</v>
      </c>
    </row>
    <row r="33" spans="1:3" x14ac:dyDescent="0.25">
      <c r="A33">
        <v>20161026</v>
      </c>
      <c r="B33" s="141">
        <v>42669</v>
      </c>
      <c r="C33">
        <v>1</v>
      </c>
    </row>
    <row r="34" spans="1:3" x14ac:dyDescent="0.25">
      <c r="A34">
        <v>20161027</v>
      </c>
      <c r="B34" s="141">
        <v>42670</v>
      </c>
      <c r="C34">
        <v>1</v>
      </c>
    </row>
    <row r="35" spans="1:3" x14ac:dyDescent="0.25">
      <c r="A35">
        <v>20161028</v>
      </c>
      <c r="B35" s="141">
        <v>42671</v>
      </c>
      <c r="C35">
        <v>1</v>
      </c>
    </row>
    <row r="36" spans="1:3" x14ac:dyDescent="0.25">
      <c r="A36">
        <v>20161029</v>
      </c>
      <c r="B36" s="141">
        <v>42672</v>
      </c>
      <c r="C36">
        <v>0</v>
      </c>
    </row>
    <row r="37" spans="1:3" x14ac:dyDescent="0.25">
      <c r="A37">
        <v>20161030</v>
      </c>
      <c r="B37" s="141">
        <v>42673</v>
      </c>
      <c r="C37">
        <v>0</v>
      </c>
    </row>
    <row r="38" spans="1:3" x14ac:dyDescent="0.25">
      <c r="A38">
        <v>20161031</v>
      </c>
      <c r="B38" s="141">
        <v>42674</v>
      </c>
      <c r="C38">
        <v>1</v>
      </c>
    </row>
    <row r="39" spans="1:3" x14ac:dyDescent="0.25">
      <c r="A39">
        <v>20161101</v>
      </c>
      <c r="B39" s="141">
        <v>42675</v>
      </c>
      <c r="C39">
        <v>1</v>
      </c>
    </row>
    <row r="40" spans="1:3" x14ac:dyDescent="0.25">
      <c r="A40">
        <v>20161102</v>
      </c>
      <c r="B40" s="141">
        <v>42676</v>
      </c>
      <c r="C40">
        <v>1</v>
      </c>
    </row>
    <row r="41" spans="1:3" x14ac:dyDescent="0.25">
      <c r="A41">
        <v>20161103</v>
      </c>
      <c r="B41" s="141">
        <v>42677</v>
      </c>
      <c r="C41">
        <v>1</v>
      </c>
    </row>
    <row r="42" spans="1:3" x14ac:dyDescent="0.25">
      <c r="A42">
        <v>20161104</v>
      </c>
      <c r="B42" s="141">
        <v>42678</v>
      </c>
      <c r="C42">
        <v>1</v>
      </c>
    </row>
    <row r="43" spans="1:3" x14ac:dyDescent="0.25">
      <c r="A43">
        <v>20161105</v>
      </c>
      <c r="B43" s="141">
        <v>42679</v>
      </c>
      <c r="C43">
        <v>0</v>
      </c>
    </row>
    <row r="44" spans="1:3" x14ac:dyDescent="0.25">
      <c r="A44">
        <v>20161106</v>
      </c>
      <c r="B44" s="141">
        <v>42680</v>
      </c>
      <c r="C44">
        <v>0</v>
      </c>
    </row>
    <row r="45" spans="1:3" x14ac:dyDescent="0.25">
      <c r="A45">
        <v>20161107</v>
      </c>
      <c r="B45" s="141">
        <v>42681</v>
      </c>
      <c r="C45">
        <v>1</v>
      </c>
    </row>
    <row r="46" spans="1:3" x14ac:dyDescent="0.25">
      <c r="A46">
        <v>20161108</v>
      </c>
      <c r="B46" s="141">
        <v>42682</v>
      </c>
      <c r="C46">
        <v>1</v>
      </c>
    </row>
    <row r="47" spans="1:3" x14ac:dyDescent="0.25">
      <c r="A47">
        <v>20161109</v>
      </c>
      <c r="B47" s="141">
        <v>42683</v>
      </c>
      <c r="C47">
        <v>1</v>
      </c>
    </row>
    <row r="48" spans="1:3" x14ac:dyDescent="0.25">
      <c r="A48">
        <v>20161110</v>
      </c>
      <c r="B48" s="141">
        <v>42684</v>
      </c>
      <c r="C48">
        <v>1</v>
      </c>
    </row>
    <row r="49" spans="1:3" x14ac:dyDescent="0.25">
      <c r="A49">
        <v>20161111</v>
      </c>
      <c r="B49" s="141">
        <v>42685</v>
      </c>
      <c r="C49">
        <v>1</v>
      </c>
    </row>
    <row r="50" spans="1:3" x14ac:dyDescent="0.25">
      <c r="A50">
        <v>20161112</v>
      </c>
      <c r="B50" s="141">
        <v>42686</v>
      </c>
      <c r="C50">
        <v>0</v>
      </c>
    </row>
    <row r="51" spans="1:3" x14ac:dyDescent="0.25">
      <c r="A51">
        <v>20161113</v>
      </c>
      <c r="B51" s="141">
        <v>42687</v>
      </c>
      <c r="C51">
        <v>0</v>
      </c>
    </row>
    <row r="52" spans="1:3" x14ac:dyDescent="0.25">
      <c r="A52">
        <v>20161114</v>
      </c>
      <c r="B52" s="141">
        <v>42688</v>
      </c>
      <c r="C52">
        <v>1</v>
      </c>
    </row>
    <row r="53" spans="1:3" x14ac:dyDescent="0.25">
      <c r="A53">
        <v>20161115</v>
      </c>
      <c r="B53" s="141">
        <v>42689</v>
      </c>
      <c r="C53">
        <v>1</v>
      </c>
    </row>
    <row r="54" spans="1:3" x14ac:dyDescent="0.25">
      <c r="A54">
        <v>20161116</v>
      </c>
      <c r="B54" s="141">
        <v>42690</v>
      </c>
      <c r="C54">
        <v>1</v>
      </c>
    </row>
    <row r="55" spans="1:3" x14ac:dyDescent="0.25">
      <c r="A55">
        <v>20161117</v>
      </c>
      <c r="B55" s="141">
        <v>42691</v>
      </c>
      <c r="C55">
        <v>1</v>
      </c>
    </row>
    <row r="56" spans="1:3" x14ac:dyDescent="0.25">
      <c r="A56">
        <v>20161118</v>
      </c>
      <c r="B56" s="141">
        <v>42692</v>
      </c>
      <c r="C56">
        <v>1</v>
      </c>
    </row>
    <row r="57" spans="1:3" x14ac:dyDescent="0.25">
      <c r="A57">
        <v>20161119</v>
      </c>
      <c r="B57" s="141">
        <v>42693</v>
      </c>
      <c r="C57">
        <v>0</v>
      </c>
    </row>
    <row r="58" spans="1:3" x14ac:dyDescent="0.25">
      <c r="A58">
        <v>20161120</v>
      </c>
      <c r="B58" s="141">
        <v>42694</v>
      </c>
      <c r="C58">
        <v>0</v>
      </c>
    </row>
    <row r="59" spans="1:3" x14ac:dyDescent="0.25">
      <c r="A59">
        <v>20161121</v>
      </c>
      <c r="B59" s="141">
        <v>42695</v>
      </c>
      <c r="C59">
        <v>1</v>
      </c>
    </row>
    <row r="60" spans="1:3" x14ac:dyDescent="0.25">
      <c r="A60">
        <v>20161122</v>
      </c>
      <c r="B60" s="141">
        <v>42696</v>
      </c>
      <c r="C60">
        <v>1</v>
      </c>
    </row>
    <row r="61" spans="1:3" x14ac:dyDescent="0.25">
      <c r="A61">
        <v>20161123</v>
      </c>
      <c r="B61" s="141">
        <v>42697</v>
      </c>
      <c r="C61">
        <v>1</v>
      </c>
    </row>
    <row r="62" spans="1:3" x14ac:dyDescent="0.25">
      <c r="A62">
        <v>20161124</v>
      </c>
      <c r="B62" s="141">
        <v>42698</v>
      </c>
      <c r="C62">
        <v>1</v>
      </c>
    </row>
    <row r="63" spans="1:3" x14ac:dyDescent="0.25">
      <c r="A63">
        <v>20161125</v>
      </c>
      <c r="B63" s="141">
        <v>42699</v>
      </c>
      <c r="C63">
        <v>1</v>
      </c>
    </row>
    <row r="64" spans="1:3" x14ac:dyDescent="0.25">
      <c r="A64">
        <v>20161126</v>
      </c>
      <c r="B64" s="141">
        <v>42700</v>
      </c>
      <c r="C64">
        <v>0</v>
      </c>
    </row>
    <row r="65" spans="1:3" x14ac:dyDescent="0.25">
      <c r="A65">
        <v>20161127</v>
      </c>
      <c r="B65" s="141">
        <v>42701</v>
      </c>
      <c r="C65">
        <v>0</v>
      </c>
    </row>
    <row r="66" spans="1:3" x14ac:dyDescent="0.25">
      <c r="A66">
        <v>20161128</v>
      </c>
      <c r="B66" s="141">
        <v>42702</v>
      </c>
      <c r="C66">
        <v>1</v>
      </c>
    </row>
    <row r="67" spans="1:3" x14ac:dyDescent="0.25">
      <c r="A67">
        <v>20161129</v>
      </c>
      <c r="B67" s="141">
        <v>42703</v>
      </c>
      <c r="C67">
        <v>1</v>
      </c>
    </row>
    <row r="68" spans="1:3" x14ac:dyDescent="0.25">
      <c r="A68">
        <v>20161130</v>
      </c>
      <c r="B68" s="141">
        <v>42704</v>
      </c>
      <c r="C68">
        <v>1</v>
      </c>
    </row>
    <row r="69" spans="1:3" x14ac:dyDescent="0.25">
      <c r="A69">
        <v>20161201</v>
      </c>
      <c r="B69" s="141">
        <v>42705</v>
      </c>
      <c r="C69">
        <v>1</v>
      </c>
    </row>
    <row r="70" spans="1:3" x14ac:dyDescent="0.25">
      <c r="A70">
        <v>20161202</v>
      </c>
      <c r="B70" s="141">
        <v>42706</v>
      </c>
      <c r="C70">
        <v>1</v>
      </c>
    </row>
    <row r="71" spans="1:3" x14ac:dyDescent="0.25">
      <c r="A71">
        <v>20161203</v>
      </c>
      <c r="B71" s="141">
        <v>42707</v>
      </c>
      <c r="C71">
        <v>0</v>
      </c>
    </row>
    <row r="72" spans="1:3" x14ac:dyDescent="0.25">
      <c r="A72">
        <v>20161204</v>
      </c>
      <c r="B72" s="141">
        <v>42708</v>
      </c>
      <c r="C72">
        <v>0</v>
      </c>
    </row>
    <row r="73" spans="1:3" x14ac:dyDescent="0.25">
      <c r="A73">
        <v>20161205</v>
      </c>
      <c r="B73" s="141">
        <v>42709</v>
      </c>
      <c r="C73">
        <v>1</v>
      </c>
    </row>
    <row r="74" spans="1:3" x14ac:dyDescent="0.25">
      <c r="A74">
        <v>20161206</v>
      </c>
      <c r="B74" s="141">
        <v>42710</v>
      </c>
      <c r="C74">
        <v>1</v>
      </c>
    </row>
    <row r="75" spans="1:3" x14ac:dyDescent="0.25">
      <c r="A75">
        <v>20161207</v>
      </c>
      <c r="B75" s="141">
        <v>42711</v>
      </c>
      <c r="C75">
        <v>1</v>
      </c>
    </row>
    <row r="76" spans="1:3" x14ac:dyDescent="0.25">
      <c r="A76">
        <v>20161208</v>
      </c>
      <c r="B76" s="141">
        <v>42712</v>
      </c>
      <c r="C76">
        <v>1</v>
      </c>
    </row>
    <row r="77" spans="1:3" x14ac:dyDescent="0.25">
      <c r="A77">
        <v>20161209</v>
      </c>
      <c r="B77" s="141">
        <v>42713</v>
      </c>
      <c r="C77">
        <v>1</v>
      </c>
    </row>
    <row r="78" spans="1:3" x14ac:dyDescent="0.25">
      <c r="A78">
        <v>20161210</v>
      </c>
      <c r="B78" s="141">
        <v>42714</v>
      </c>
      <c r="C78">
        <v>0</v>
      </c>
    </row>
    <row r="79" spans="1:3" x14ac:dyDescent="0.25">
      <c r="A79">
        <v>20161211</v>
      </c>
      <c r="B79" s="141">
        <v>42715</v>
      </c>
      <c r="C79">
        <v>0</v>
      </c>
    </row>
    <row r="80" spans="1:3" x14ac:dyDescent="0.25">
      <c r="A80">
        <v>20161212</v>
      </c>
      <c r="B80" s="141">
        <v>42716</v>
      </c>
      <c r="C80">
        <v>1</v>
      </c>
    </row>
    <row r="81" spans="1:3" x14ac:dyDescent="0.25">
      <c r="A81">
        <v>20161213</v>
      </c>
      <c r="B81" s="141">
        <v>42717</v>
      </c>
      <c r="C81">
        <v>1</v>
      </c>
    </row>
    <row r="82" spans="1:3" x14ac:dyDescent="0.25">
      <c r="A82">
        <v>20161214</v>
      </c>
      <c r="B82" s="141">
        <v>42718</v>
      </c>
      <c r="C82">
        <v>1</v>
      </c>
    </row>
    <row r="83" spans="1:3" x14ac:dyDescent="0.25">
      <c r="A83">
        <v>20161215</v>
      </c>
      <c r="B83" s="141">
        <v>42719</v>
      </c>
      <c r="C83">
        <v>1</v>
      </c>
    </row>
    <row r="84" spans="1:3" x14ac:dyDescent="0.25">
      <c r="A84">
        <v>20161216</v>
      </c>
      <c r="B84" s="141">
        <v>42720</v>
      </c>
      <c r="C84">
        <v>1</v>
      </c>
    </row>
    <row r="85" spans="1:3" x14ac:dyDescent="0.25">
      <c r="A85">
        <v>20161217</v>
      </c>
      <c r="B85" s="141">
        <v>42721</v>
      </c>
      <c r="C85">
        <v>0</v>
      </c>
    </row>
    <row r="86" spans="1:3" x14ac:dyDescent="0.25">
      <c r="A86">
        <v>20161218</v>
      </c>
      <c r="B86" s="141">
        <v>42722</v>
      </c>
      <c r="C86">
        <v>0</v>
      </c>
    </row>
    <row r="87" spans="1:3" x14ac:dyDescent="0.25">
      <c r="A87">
        <v>20161219</v>
      </c>
      <c r="B87" s="141">
        <v>42723</v>
      </c>
      <c r="C87">
        <v>1</v>
      </c>
    </row>
    <row r="88" spans="1:3" x14ac:dyDescent="0.25">
      <c r="A88">
        <v>20161220</v>
      </c>
      <c r="B88" s="141">
        <v>42724</v>
      </c>
      <c r="C88">
        <v>1</v>
      </c>
    </row>
    <row r="89" spans="1:3" x14ac:dyDescent="0.25">
      <c r="A89">
        <v>20161221</v>
      </c>
      <c r="B89" s="141">
        <v>42725</v>
      </c>
      <c r="C89">
        <v>1</v>
      </c>
    </row>
    <row r="90" spans="1:3" x14ac:dyDescent="0.25">
      <c r="A90">
        <v>20161222</v>
      </c>
      <c r="B90" s="141">
        <v>42726</v>
      </c>
      <c r="C90">
        <v>1</v>
      </c>
    </row>
    <row r="91" spans="1:3" x14ac:dyDescent="0.25">
      <c r="A91">
        <v>20161223</v>
      </c>
      <c r="B91" s="141">
        <v>42727</v>
      </c>
      <c r="C91">
        <v>1</v>
      </c>
    </row>
    <row r="92" spans="1:3" x14ac:dyDescent="0.25">
      <c r="A92">
        <v>20161224</v>
      </c>
      <c r="B92" s="141">
        <v>42728</v>
      </c>
      <c r="C92">
        <v>0</v>
      </c>
    </row>
    <row r="93" spans="1:3" x14ac:dyDescent="0.25">
      <c r="A93">
        <v>20161225</v>
      </c>
      <c r="B93" s="141">
        <v>42729</v>
      </c>
      <c r="C93">
        <v>0</v>
      </c>
    </row>
    <row r="94" spans="1:3" x14ac:dyDescent="0.25">
      <c r="A94">
        <v>20161226</v>
      </c>
      <c r="B94" s="141">
        <v>42730</v>
      </c>
      <c r="C94">
        <v>0</v>
      </c>
    </row>
    <row r="95" spans="1:3" x14ac:dyDescent="0.25">
      <c r="A95">
        <v>20161227</v>
      </c>
      <c r="B95" s="141">
        <v>42731</v>
      </c>
      <c r="C95">
        <v>1</v>
      </c>
    </row>
    <row r="96" spans="1:3" x14ac:dyDescent="0.25">
      <c r="A96">
        <v>20161228</v>
      </c>
      <c r="B96" s="141">
        <v>42732</v>
      </c>
      <c r="C96">
        <v>1</v>
      </c>
    </row>
    <row r="97" spans="1:3" x14ac:dyDescent="0.25">
      <c r="A97">
        <v>20161229</v>
      </c>
      <c r="B97" s="141">
        <v>42733</v>
      </c>
      <c r="C97">
        <v>1</v>
      </c>
    </row>
    <row r="98" spans="1:3" x14ac:dyDescent="0.25">
      <c r="A98">
        <v>20161230</v>
      </c>
      <c r="B98" s="141">
        <v>42734</v>
      </c>
      <c r="C98">
        <v>1</v>
      </c>
    </row>
    <row r="99" spans="1:3" x14ac:dyDescent="0.25">
      <c r="A99">
        <v>20161231</v>
      </c>
      <c r="B99" s="141">
        <v>42735</v>
      </c>
      <c r="C99">
        <v>0</v>
      </c>
    </row>
    <row r="100" spans="1:3" x14ac:dyDescent="0.25">
      <c r="A100">
        <v>20170101</v>
      </c>
      <c r="B100" s="141">
        <v>42736</v>
      </c>
      <c r="C100">
        <v>0</v>
      </c>
    </row>
    <row r="101" spans="1:3" x14ac:dyDescent="0.25">
      <c r="A101">
        <v>20170102</v>
      </c>
      <c r="B101" s="141">
        <v>42737</v>
      </c>
      <c r="C101">
        <v>1</v>
      </c>
    </row>
    <row r="102" spans="1:3" x14ac:dyDescent="0.25">
      <c r="A102">
        <v>20170103</v>
      </c>
      <c r="B102" s="141">
        <v>42738</v>
      </c>
      <c r="C102">
        <v>1</v>
      </c>
    </row>
    <row r="103" spans="1:3" x14ac:dyDescent="0.25">
      <c r="A103">
        <v>20170104</v>
      </c>
      <c r="B103" s="141">
        <v>42739</v>
      </c>
      <c r="C103">
        <v>1</v>
      </c>
    </row>
    <row r="104" spans="1:3" x14ac:dyDescent="0.25">
      <c r="A104">
        <v>20170105</v>
      </c>
      <c r="B104" s="141">
        <v>42740</v>
      </c>
      <c r="C104">
        <v>1</v>
      </c>
    </row>
    <row r="105" spans="1:3" x14ac:dyDescent="0.25">
      <c r="A105">
        <v>20170106</v>
      </c>
      <c r="B105" s="141">
        <v>42741</v>
      </c>
      <c r="C105">
        <v>1</v>
      </c>
    </row>
    <row r="106" spans="1:3" x14ac:dyDescent="0.25">
      <c r="A106">
        <v>20170107</v>
      </c>
      <c r="B106" s="141">
        <v>42742</v>
      </c>
      <c r="C106">
        <v>0</v>
      </c>
    </row>
    <row r="107" spans="1:3" x14ac:dyDescent="0.25">
      <c r="A107">
        <v>20170108</v>
      </c>
      <c r="B107" s="141">
        <v>42743</v>
      </c>
      <c r="C107">
        <v>0</v>
      </c>
    </row>
    <row r="108" spans="1:3" x14ac:dyDescent="0.25">
      <c r="A108">
        <v>20170109</v>
      </c>
      <c r="B108" s="141">
        <v>42744</v>
      </c>
      <c r="C108">
        <v>1</v>
      </c>
    </row>
    <row r="109" spans="1:3" x14ac:dyDescent="0.25">
      <c r="A109">
        <v>20170110</v>
      </c>
      <c r="B109" s="141">
        <v>42745</v>
      </c>
      <c r="C109">
        <v>1</v>
      </c>
    </row>
    <row r="110" spans="1:3" x14ac:dyDescent="0.25">
      <c r="A110">
        <v>20170111</v>
      </c>
      <c r="B110" s="141">
        <v>42746</v>
      </c>
      <c r="C110">
        <v>1</v>
      </c>
    </row>
    <row r="111" spans="1:3" x14ac:dyDescent="0.25">
      <c r="A111">
        <v>20170112</v>
      </c>
      <c r="B111" s="141">
        <v>42747</v>
      </c>
      <c r="C111">
        <v>1</v>
      </c>
    </row>
    <row r="112" spans="1:3" x14ac:dyDescent="0.25">
      <c r="A112">
        <v>20170113</v>
      </c>
      <c r="B112" s="141">
        <v>42748</v>
      </c>
      <c r="C112">
        <v>1</v>
      </c>
    </row>
    <row r="113" spans="1:3" x14ac:dyDescent="0.25">
      <c r="A113">
        <v>20170114</v>
      </c>
      <c r="B113" s="141">
        <v>42749</v>
      </c>
      <c r="C113">
        <v>0</v>
      </c>
    </row>
    <row r="114" spans="1:3" x14ac:dyDescent="0.25">
      <c r="A114">
        <v>20170115</v>
      </c>
      <c r="B114" s="141">
        <v>42750</v>
      </c>
      <c r="C114">
        <v>0</v>
      </c>
    </row>
    <row r="115" spans="1:3" x14ac:dyDescent="0.25">
      <c r="A115">
        <v>20170116</v>
      </c>
      <c r="B115" s="141">
        <v>42751</v>
      </c>
      <c r="C115">
        <v>1</v>
      </c>
    </row>
    <row r="116" spans="1:3" x14ac:dyDescent="0.25">
      <c r="A116">
        <v>20170117</v>
      </c>
      <c r="B116" s="141">
        <v>42752</v>
      </c>
      <c r="C116">
        <v>1</v>
      </c>
    </row>
    <row r="117" spans="1:3" x14ac:dyDescent="0.25">
      <c r="A117">
        <v>20170118</v>
      </c>
      <c r="B117" s="141">
        <v>42753</v>
      </c>
      <c r="C117">
        <v>1</v>
      </c>
    </row>
    <row r="118" spans="1:3" x14ac:dyDescent="0.25">
      <c r="A118">
        <v>20170119</v>
      </c>
      <c r="B118" s="141">
        <v>42754</v>
      </c>
      <c r="C118">
        <v>1</v>
      </c>
    </row>
    <row r="119" spans="1:3" x14ac:dyDescent="0.25">
      <c r="A119">
        <v>20170120</v>
      </c>
      <c r="B119" s="141">
        <v>42755</v>
      </c>
      <c r="C119">
        <v>1</v>
      </c>
    </row>
    <row r="120" spans="1:3" x14ac:dyDescent="0.25">
      <c r="A120">
        <v>20170121</v>
      </c>
      <c r="B120" s="141">
        <v>42756</v>
      </c>
      <c r="C120">
        <v>0</v>
      </c>
    </row>
    <row r="121" spans="1:3" x14ac:dyDescent="0.25">
      <c r="A121">
        <v>20170122</v>
      </c>
      <c r="B121" s="141">
        <v>42757</v>
      </c>
      <c r="C121">
        <v>0</v>
      </c>
    </row>
    <row r="122" spans="1:3" x14ac:dyDescent="0.25">
      <c r="A122">
        <v>20170123</v>
      </c>
      <c r="B122" s="141">
        <v>42758</v>
      </c>
      <c r="C122">
        <v>1</v>
      </c>
    </row>
    <row r="123" spans="1:3" x14ac:dyDescent="0.25">
      <c r="A123">
        <v>20170124</v>
      </c>
      <c r="B123" s="141">
        <v>42759</v>
      </c>
      <c r="C123">
        <v>1</v>
      </c>
    </row>
    <row r="124" spans="1:3" x14ac:dyDescent="0.25">
      <c r="A124">
        <v>20170125</v>
      </c>
      <c r="B124" s="141">
        <v>42760</v>
      </c>
      <c r="C124">
        <v>1</v>
      </c>
    </row>
    <row r="125" spans="1:3" x14ac:dyDescent="0.25">
      <c r="A125">
        <v>20170126</v>
      </c>
      <c r="B125" s="141">
        <v>42761</v>
      </c>
      <c r="C125">
        <v>1</v>
      </c>
    </row>
    <row r="126" spans="1:3" x14ac:dyDescent="0.25">
      <c r="A126">
        <v>20170127</v>
      </c>
      <c r="B126" s="141">
        <v>42762</v>
      </c>
      <c r="C126">
        <v>1</v>
      </c>
    </row>
    <row r="127" spans="1:3" x14ac:dyDescent="0.25">
      <c r="A127">
        <v>20170128</v>
      </c>
      <c r="B127" s="141">
        <v>42763</v>
      </c>
      <c r="C127">
        <v>0</v>
      </c>
    </row>
    <row r="128" spans="1:3" x14ac:dyDescent="0.25">
      <c r="A128">
        <v>20170129</v>
      </c>
      <c r="B128" s="141">
        <v>42764</v>
      </c>
      <c r="C128">
        <v>0</v>
      </c>
    </row>
    <row r="129" spans="1:3" x14ac:dyDescent="0.25">
      <c r="A129">
        <v>20170130</v>
      </c>
      <c r="B129" s="141">
        <v>42765</v>
      </c>
      <c r="C129">
        <v>1</v>
      </c>
    </row>
    <row r="130" spans="1:3" x14ac:dyDescent="0.25">
      <c r="A130">
        <v>20170131</v>
      </c>
      <c r="B130" s="141">
        <v>42766</v>
      </c>
      <c r="C130">
        <v>1</v>
      </c>
    </row>
    <row r="131" spans="1:3" x14ac:dyDescent="0.25">
      <c r="A131">
        <v>20170201</v>
      </c>
      <c r="B131" s="141">
        <v>42767</v>
      </c>
      <c r="C131">
        <v>1</v>
      </c>
    </row>
    <row r="132" spans="1:3" x14ac:dyDescent="0.25">
      <c r="A132">
        <v>20170202</v>
      </c>
      <c r="B132" s="141">
        <v>42768</v>
      </c>
      <c r="C132">
        <v>1</v>
      </c>
    </row>
    <row r="133" spans="1:3" x14ac:dyDescent="0.25">
      <c r="A133">
        <v>20170203</v>
      </c>
      <c r="B133" s="141">
        <v>42769</v>
      </c>
      <c r="C133">
        <v>1</v>
      </c>
    </row>
    <row r="134" spans="1:3" x14ac:dyDescent="0.25">
      <c r="A134">
        <v>20170204</v>
      </c>
      <c r="B134" s="141">
        <v>42770</v>
      </c>
      <c r="C134">
        <v>0</v>
      </c>
    </row>
    <row r="135" spans="1:3" x14ac:dyDescent="0.25">
      <c r="A135">
        <v>20170205</v>
      </c>
      <c r="B135" s="141">
        <v>42771</v>
      </c>
      <c r="C135">
        <v>0</v>
      </c>
    </row>
    <row r="136" spans="1:3" x14ac:dyDescent="0.25">
      <c r="A136">
        <v>20170206</v>
      </c>
      <c r="B136" s="141">
        <v>42772</v>
      </c>
      <c r="C136">
        <v>1</v>
      </c>
    </row>
    <row r="137" spans="1:3" x14ac:dyDescent="0.25">
      <c r="A137">
        <v>20170207</v>
      </c>
      <c r="B137" s="141">
        <v>42773</v>
      </c>
      <c r="C137">
        <v>1</v>
      </c>
    </row>
    <row r="138" spans="1:3" x14ac:dyDescent="0.25">
      <c r="A138">
        <v>20170208</v>
      </c>
      <c r="B138" s="141">
        <v>42774</v>
      </c>
      <c r="C138">
        <v>1</v>
      </c>
    </row>
    <row r="139" spans="1:3" x14ac:dyDescent="0.25">
      <c r="A139">
        <v>20170209</v>
      </c>
      <c r="B139" s="141">
        <v>42775</v>
      </c>
      <c r="C139">
        <v>1</v>
      </c>
    </row>
    <row r="140" spans="1:3" x14ac:dyDescent="0.25">
      <c r="A140">
        <v>20170210</v>
      </c>
      <c r="B140" s="141">
        <v>42776</v>
      </c>
      <c r="C140">
        <v>1</v>
      </c>
    </row>
    <row r="141" spans="1:3" x14ac:dyDescent="0.25">
      <c r="A141">
        <v>20170211</v>
      </c>
      <c r="B141" s="141">
        <v>42777</v>
      </c>
      <c r="C141">
        <v>0</v>
      </c>
    </row>
    <row r="142" spans="1:3" x14ac:dyDescent="0.25">
      <c r="A142">
        <v>20170212</v>
      </c>
      <c r="B142" s="141">
        <v>42778</v>
      </c>
      <c r="C142">
        <v>0</v>
      </c>
    </row>
    <row r="143" spans="1:3" x14ac:dyDescent="0.25">
      <c r="A143">
        <v>20170213</v>
      </c>
      <c r="B143" s="141">
        <v>42779</v>
      </c>
      <c r="C143">
        <v>1</v>
      </c>
    </row>
    <row r="144" spans="1:3" x14ac:dyDescent="0.25">
      <c r="A144">
        <v>20170214</v>
      </c>
      <c r="B144" s="141">
        <v>42780</v>
      </c>
      <c r="C144">
        <v>1</v>
      </c>
    </row>
    <row r="145" spans="1:3" x14ac:dyDescent="0.25">
      <c r="A145">
        <v>20170215</v>
      </c>
      <c r="B145" s="141">
        <v>42781</v>
      </c>
      <c r="C145">
        <v>1</v>
      </c>
    </row>
    <row r="146" spans="1:3" x14ac:dyDescent="0.25">
      <c r="A146">
        <v>20170216</v>
      </c>
      <c r="B146" s="141">
        <v>42782</v>
      </c>
      <c r="C146">
        <v>1</v>
      </c>
    </row>
    <row r="147" spans="1:3" x14ac:dyDescent="0.25">
      <c r="A147">
        <v>20170217</v>
      </c>
      <c r="B147" s="141">
        <v>42783</v>
      </c>
      <c r="C147">
        <v>1</v>
      </c>
    </row>
    <row r="148" spans="1:3" x14ac:dyDescent="0.25">
      <c r="A148">
        <v>20170218</v>
      </c>
      <c r="B148" s="141">
        <v>42784</v>
      </c>
      <c r="C148">
        <v>0</v>
      </c>
    </row>
    <row r="149" spans="1:3" x14ac:dyDescent="0.25">
      <c r="A149">
        <v>20170219</v>
      </c>
      <c r="B149" s="141">
        <v>42785</v>
      </c>
      <c r="C149">
        <v>0</v>
      </c>
    </row>
    <row r="150" spans="1:3" x14ac:dyDescent="0.25">
      <c r="A150">
        <v>20170220</v>
      </c>
      <c r="B150" s="141">
        <v>42786</v>
      </c>
      <c r="C150">
        <v>1</v>
      </c>
    </row>
    <row r="151" spans="1:3" x14ac:dyDescent="0.25">
      <c r="A151">
        <v>20170221</v>
      </c>
      <c r="B151" s="141">
        <v>42787</v>
      </c>
      <c r="C151">
        <v>1</v>
      </c>
    </row>
    <row r="152" spans="1:3" x14ac:dyDescent="0.25">
      <c r="A152">
        <v>20170222</v>
      </c>
      <c r="B152" s="141">
        <v>42788</v>
      </c>
      <c r="C152">
        <v>1</v>
      </c>
    </row>
    <row r="153" spans="1:3" x14ac:dyDescent="0.25">
      <c r="A153">
        <v>20170223</v>
      </c>
      <c r="B153" s="141">
        <v>42789</v>
      </c>
      <c r="C153">
        <v>1</v>
      </c>
    </row>
    <row r="154" spans="1:3" x14ac:dyDescent="0.25">
      <c r="A154">
        <v>20170224</v>
      </c>
      <c r="B154" s="141">
        <v>42790</v>
      </c>
      <c r="C154">
        <v>1</v>
      </c>
    </row>
    <row r="155" spans="1:3" x14ac:dyDescent="0.25">
      <c r="A155">
        <v>20170225</v>
      </c>
      <c r="B155" s="141">
        <v>42791</v>
      </c>
      <c r="C155">
        <v>0</v>
      </c>
    </row>
    <row r="156" spans="1:3" x14ac:dyDescent="0.25">
      <c r="A156">
        <v>20170226</v>
      </c>
      <c r="B156" s="141">
        <v>42792</v>
      </c>
      <c r="C156">
        <v>0</v>
      </c>
    </row>
    <row r="157" spans="1:3" x14ac:dyDescent="0.25">
      <c r="A157">
        <v>20170227</v>
      </c>
      <c r="B157" s="141">
        <v>42793</v>
      </c>
      <c r="C157">
        <v>1</v>
      </c>
    </row>
    <row r="158" spans="1:3" x14ac:dyDescent="0.25">
      <c r="A158">
        <v>20170228</v>
      </c>
      <c r="B158" s="141">
        <v>42794</v>
      </c>
      <c r="C158">
        <v>1</v>
      </c>
    </row>
    <row r="159" spans="1:3" x14ac:dyDescent="0.25">
      <c r="A159">
        <v>20170301</v>
      </c>
      <c r="B159" s="141">
        <v>42795</v>
      </c>
      <c r="C159">
        <v>1</v>
      </c>
    </row>
    <row r="160" spans="1:3" x14ac:dyDescent="0.25">
      <c r="A160">
        <v>20170302</v>
      </c>
      <c r="B160" s="141">
        <v>42796</v>
      </c>
      <c r="C160">
        <v>1</v>
      </c>
    </row>
    <row r="161" spans="1:3" x14ac:dyDescent="0.25">
      <c r="A161">
        <v>20170303</v>
      </c>
      <c r="B161" s="141">
        <v>42797</v>
      </c>
      <c r="C161">
        <v>1</v>
      </c>
    </row>
    <row r="162" spans="1:3" x14ac:dyDescent="0.25">
      <c r="A162">
        <v>20170304</v>
      </c>
      <c r="B162" s="141">
        <v>42798</v>
      </c>
      <c r="C162">
        <v>0</v>
      </c>
    </row>
    <row r="163" spans="1:3" x14ac:dyDescent="0.25">
      <c r="A163">
        <v>20170305</v>
      </c>
      <c r="B163" s="141">
        <v>42799</v>
      </c>
      <c r="C163">
        <v>0</v>
      </c>
    </row>
    <row r="164" spans="1:3" x14ac:dyDescent="0.25">
      <c r="A164">
        <v>20170306</v>
      </c>
      <c r="B164" s="141">
        <v>42800</v>
      </c>
      <c r="C164">
        <v>1</v>
      </c>
    </row>
    <row r="165" spans="1:3" x14ac:dyDescent="0.25">
      <c r="A165">
        <v>20170307</v>
      </c>
      <c r="B165" s="141">
        <v>42801</v>
      </c>
      <c r="C165">
        <v>1</v>
      </c>
    </row>
    <row r="166" spans="1:3" x14ac:dyDescent="0.25">
      <c r="A166">
        <v>20170308</v>
      </c>
      <c r="B166" s="141">
        <v>42802</v>
      </c>
      <c r="C166">
        <v>1</v>
      </c>
    </row>
    <row r="167" spans="1:3" x14ac:dyDescent="0.25">
      <c r="A167">
        <v>20170309</v>
      </c>
      <c r="B167" s="141">
        <v>42803</v>
      </c>
      <c r="C167">
        <v>1</v>
      </c>
    </row>
    <row r="168" spans="1:3" x14ac:dyDescent="0.25">
      <c r="A168">
        <v>20170310</v>
      </c>
      <c r="B168" s="141">
        <v>42804</v>
      </c>
      <c r="C168">
        <v>1</v>
      </c>
    </row>
    <row r="169" spans="1:3" x14ac:dyDescent="0.25">
      <c r="A169">
        <v>20170311</v>
      </c>
      <c r="B169" s="141">
        <v>42805</v>
      </c>
      <c r="C169">
        <v>0</v>
      </c>
    </row>
    <row r="170" spans="1:3" x14ac:dyDescent="0.25">
      <c r="A170">
        <v>20170312</v>
      </c>
      <c r="B170" s="141">
        <v>42806</v>
      </c>
      <c r="C170">
        <v>0</v>
      </c>
    </row>
    <row r="171" spans="1:3" x14ac:dyDescent="0.25">
      <c r="A171">
        <v>20170313</v>
      </c>
      <c r="B171" s="141">
        <v>42807</v>
      </c>
      <c r="C171">
        <v>1</v>
      </c>
    </row>
    <row r="172" spans="1:3" x14ac:dyDescent="0.25">
      <c r="A172">
        <v>20170314</v>
      </c>
      <c r="B172" s="141">
        <v>42808</v>
      </c>
      <c r="C172">
        <v>1</v>
      </c>
    </row>
    <row r="173" spans="1:3" x14ac:dyDescent="0.25">
      <c r="A173">
        <v>20170315</v>
      </c>
      <c r="B173" s="141">
        <v>42809</v>
      </c>
      <c r="C173">
        <v>1</v>
      </c>
    </row>
    <row r="174" spans="1:3" x14ac:dyDescent="0.25">
      <c r="A174">
        <v>20170316</v>
      </c>
      <c r="B174" s="141">
        <v>42810</v>
      </c>
      <c r="C174">
        <v>1</v>
      </c>
    </row>
    <row r="175" spans="1:3" x14ac:dyDescent="0.25">
      <c r="A175">
        <v>20170317</v>
      </c>
      <c r="B175" s="141">
        <v>42811</v>
      </c>
      <c r="C175">
        <v>1</v>
      </c>
    </row>
    <row r="176" spans="1:3" x14ac:dyDescent="0.25">
      <c r="A176">
        <v>20170318</v>
      </c>
      <c r="B176" s="141">
        <v>42812</v>
      </c>
      <c r="C176">
        <v>0</v>
      </c>
    </row>
    <row r="177" spans="1:3" x14ac:dyDescent="0.25">
      <c r="A177">
        <v>20170319</v>
      </c>
      <c r="B177" s="141">
        <v>42813</v>
      </c>
      <c r="C177">
        <v>0</v>
      </c>
    </row>
    <row r="178" spans="1:3" x14ac:dyDescent="0.25">
      <c r="A178">
        <v>20170320</v>
      </c>
      <c r="B178" s="141">
        <v>42814</v>
      </c>
      <c r="C178">
        <v>1</v>
      </c>
    </row>
    <row r="179" spans="1:3" x14ac:dyDescent="0.25">
      <c r="A179">
        <v>20170321</v>
      </c>
      <c r="B179" s="141">
        <v>42815</v>
      </c>
      <c r="C179">
        <v>1</v>
      </c>
    </row>
    <row r="180" spans="1:3" x14ac:dyDescent="0.25">
      <c r="A180">
        <v>20170322</v>
      </c>
      <c r="B180" s="141">
        <v>42816</v>
      </c>
      <c r="C180">
        <v>1</v>
      </c>
    </row>
    <row r="181" spans="1:3" x14ac:dyDescent="0.25">
      <c r="A181">
        <v>20170323</v>
      </c>
      <c r="B181" s="141">
        <v>42817</v>
      </c>
      <c r="C181">
        <v>1</v>
      </c>
    </row>
    <row r="182" spans="1:3" x14ac:dyDescent="0.25">
      <c r="A182">
        <v>20170324</v>
      </c>
      <c r="B182" s="141">
        <v>42818</v>
      </c>
      <c r="C182">
        <v>1</v>
      </c>
    </row>
    <row r="183" spans="1:3" x14ac:dyDescent="0.25">
      <c r="A183">
        <v>20170325</v>
      </c>
      <c r="B183" s="141">
        <v>42819</v>
      </c>
      <c r="C183">
        <v>0</v>
      </c>
    </row>
    <row r="184" spans="1:3" x14ac:dyDescent="0.25">
      <c r="A184">
        <v>20170326</v>
      </c>
      <c r="B184" s="141">
        <v>42820</v>
      </c>
      <c r="C184">
        <v>0</v>
      </c>
    </row>
    <row r="185" spans="1:3" x14ac:dyDescent="0.25">
      <c r="A185">
        <v>20170327</v>
      </c>
      <c r="B185" s="141">
        <v>42821</v>
      </c>
      <c r="C185">
        <v>1</v>
      </c>
    </row>
    <row r="186" spans="1:3" x14ac:dyDescent="0.25">
      <c r="A186">
        <v>20170328</v>
      </c>
      <c r="B186" s="141">
        <v>42822</v>
      </c>
      <c r="C186">
        <v>1</v>
      </c>
    </row>
    <row r="187" spans="1:3" x14ac:dyDescent="0.25">
      <c r="A187">
        <v>20170329</v>
      </c>
      <c r="B187" s="141">
        <v>42823</v>
      </c>
      <c r="C187">
        <v>1</v>
      </c>
    </row>
    <row r="188" spans="1:3" x14ac:dyDescent="0.25">
      <c r="A188">
        <v>20170330</v>
      </c>
      <c r="B188" s="141">
        <v>42824</v>
      </c>
      <c r="C188">
        <v>1</v>
      </c>
    </row>
    <row r="189" spans="1:3" x14ac:dyDescent="0.25">
      <c r="A189">
        <v>20170331</v>
      </c>
      <c r="B189" s="141">
        <v>42825</v>
      </c>
      <c r="C189">
        <v>1</v>
      </c>
    </row>
    <row r="190" spans="1:3" x14ac:dyDescent="0.25">
      <c r="A190">
        <v>20170401</v>
      </c>
      <c r="B190" s="141">
        <v>42826</v>
      </c>
      <c r="C190">
        <v>0</v>
      </c>
    </row>
    <row r="191" spans="1:3" x14ac:dyDescent="0.25">
      <c r="A191">
        <v>20170402</v>
      </c>
      <c r="B191" s="141">
        <v>42827</v>
      </c>
      <c r="C191">
        <v>0</v>
      </c>
    </row>
    <row r="192" spans="1:3" x14ac:dyDescent="0.25">
      <c r="A192">
        <v>20170403</v>
      </c>
      <c r="B192" s="141">
        <v>42828</v>
      </c>
      <c r="C192">
        <v>1</v>
      </c>
    </row>
    <row r="193" spans="1:3" x14ac:dyDescent="0.25">
      <c r="A193">
        <v>20170404</v>
      </c>
      <c r="B193" s="141">
        <v>42829</v>
      </c>
      <c r="C193">
        <v>1</v>
      </c>
    </row>
    <row r="194" spans="1:3" x14ac:dyDescent="0.25">
      <c r="A194">
        <v>20170405</v>
      </c>
      <c r="B194" s="141">
        <v>42830</v>
      </c>
      <c r="C194">
        <v>1</v>
      </c>
    </row>
    <row r="195" spans="1:3" x14ac:dyDescent="0.25">
      <c r="A195">
        <v>20170406</v>
      </c>
      <c r="B195" s="141">
        <v>42831</v>
      </c>
      <c r="C195">
        <v>1</v>
      </c>
    </row>
    <row r="196" spans="1:3" x14ac:dyDescent="0.25">
      <c r="A196">
        <v>20170407</v>
      </c>
      <c r="B196" s="141">
        <v>42832</v>
      </c>
      <c r="C196">
        <v>1</v>
      </c>
    </row>
    <row r="197" spans="1:3" x14ac:dyDescent="0.25">
      <c r="A197">
        <v>20170408</v>
      </c>
      <c r="B197" s="141">
        <v>42833</v>
      </c>
      <c r="C197">
        <v>0</v>
      </c>
    </row>
    <row r="198" spans="1:3" x14ac:dyDescent="0.25">
      <c r="A198">
        <v>20170409</v>
      </c>
      <c r="B198" s="141">
        <v>42834</v>
      </c>
      <c r="C198">
        <v>0</v>
      </c>
    </row>
    <row r="199" spans="1:3" x14ac:dyDescent="0.25">
      <c r="A199">
        <v>20170410</v>
      </c>
      <c r="B199" s="141">
        <v>42835</v>
      </c>
      <c r="C199">
        <v>1</v>
      </c>
    </row>
    <row r="200" spans="1:3" x14ac:dyDescent="0.25">
      <c r="A200">
        <v>20170411</v>
      </c>
      <c r="B200" s="141">
        <v>42836</v>
      </c>
      <c r="C200">
        <v>1</v>
      </c>
    </row>
    <row r="201" spans="1:3" x14ac:dyDescent="0.25">
      <c r="A201">
        <v>20170412</v>
      </c>
      <c r="B201" s="141">
        <v>42837</v>
      </c>
      <c r="C201">
        <v>1</v>
      </c>
    </row>
    <row r="202" spans="1:3" x14ac:dyDescent="0.25">
      <c r="A202">
        <v>20170413</v>
      </c>
      <c r="B202" s="141">
        <v>42838</v>
      </c>
      <c r="C202">
        <v>0</v>
      </c>
    </row>
    <row r="203" spans="1:3" x14ac:dyDescent="0.25">
      <c r="A203">
        <v>20170414</v>
      </c>
      <c r="B203" s="141">
        <v>42839</v>
      </c>
      <c r="C203">
        <v>0</v>
      </c>
    </row>
    <row r="204" spans="1:3" x14ac:dyDescent="0.25">
      <c r="A204">
        <v>20170415</v>
      </c>
      <c r="B204" s="141">
        <v>42840</v>
      </c>
      <c r="C204">
        <v>0</v>
      </c>
    </row>
    <row r="205" spans="1:3" x14ac:dyDescent="0.25">
      <c r="A205">
        <v>20170416</v>
      </c>
      <c r="B205" s="141">
        <v>42841</v>
      </c>
      <c r="C205">
        <v>0</v>
      </c>
    </row>
    <row r="206" spans="1:3" x14ac:dyDescent="0.25">
      <c r="A206">
        <v>20170417</v>
      </c>
      <c r="B206" s="141">
        <v>42842</v>
      </c>
      <c r="C206">
        <v>0</v>
      </c>
    </row>
    <row r="207" spans="1:3" x14ac:dyDescent="0.25">
      <c r="A207">
        <v>20170418</v>
      </c>
      <c r="B207" s="141">
        <v>42843</v>
      </c>
      <c r="C207">
        <v>1</v>
      </c>
    </row>
    <row r="208" spans="1:3" x14ac:dyDescent="0.25">
      <c r="A208">
        <v>20170419</v>
      </c>
      <c r="B208" s="141">
        <v>42844</v>
      </c>
      <c r="C208">
        <v>1</v>
      </c>
    </row>
    <row r="209" spans="1:3" x14ac:dyDescent="0.25">
      <c r="A209">
        <v>20170420</v>
      </c>
      <c r="B209" s="141">
        <v>42845</v>
      </c>
      <c r="C209">
        <v>1</v>
      </c>
    </row>
    <row r="210" spans="1:3" x14ac:dyDescent="0.25">
      <c r="A210">
        <v>20170421</v>
      </c>
      <c r="B210" s="141">
        <v>42846</v>
      </c>
      <c r="C210">
        <v>1</v>
      </c>
    </row>
    <row r="211" spans="1:3" x14ac:dyDescent="0.25">
      <c r="A211">
        <v>20170422</v>
      </c>
      <c r="B211" s="141">
        <v>42847</v>
      </c>
      <c r="C211">
        <v>0</v>
      </c>
    </row>
    <row r="212" spans="1:3" x14ac:dyDescent="0.25">
      <c r="A212">
        <v>20170423</v>
      </c>
      <c r="B212" s="141">
        <v>42848</v>
      </c>
      <c r="C212">
        <v>0</v>
      </c>
    </row>
    <row r="213" spans="1:3" x14ac:dyDescent="0.25">
      <c r="A213">
        <v>20170424</v>
      </c>
      <c r="B213" s="141">
        <v>42849</v>
      </c>
      <c r="C213">
        <v>1</v>
      </c>
    </row>
    <row r="214" spans="1:3" x14ac:dyDescent="0.25">
      <c r="A214">
        <v>20170425</v>
      </c>
      <c r="B214" s="141">
        <v>42850</v>
      </c>
      <c r="C214">
        <v>1</v>
      </c>
    </row>
    <row r="215" spans="1:3" x14ac:dyDescent="0.25">
      <c r="A215">
        <v>20170426</v>
      </c>
      <c r="B215" s="141">
        <v>42851</v>
      </c>
      <c r="C215">
        <v>1</v>
      </c>
    </row>
    <row r="216" spans="1:3" x14ac:dyDescent="0.25">
      <c r="A216">
        <v>20170427</v>
      </c>
      <c r="B216" s="141">
        <v>42852</v>
      </c>
      <c r="C216">
        <v>1</v>
      </c>
    </row>
    <row r="217" spans="1:3" x14ac:dyDescent="0.25">
      <c r="A217">
        <v>20170428</v>
      </c>
      <c r="B217" s="141">
        <v>42853</v>
      </c>
      <c r="C217">
        <v>1</v>
      </c>
    </row>
    <row r="218" spans="1:3" x14ac:dyDescent="0.25">
      <c r="A218">
        <v>20170429</v>
      </c>
      <c r="B218" s="141">
        <v>42854</v>
      </c>
      <c r="C218">
        <v>0</v>
      </c>
    </row>
    <row r="219" spans="1:3" x14ac:dyDescent="0.25">
      <c r="A219">
        <v>20170430</v>
      </c>
      <c r="B219" s="141">
        <v>42855</v>
      </c>
      <c r="C219">
        <v>0</v>
      </c>
    </row>
    <row r="220" spans="1:3" x14ac:dyDescent="0.25">
      <c r="A220">
        <v>20170501</v>
      </c>
      <c r="B220" s="141">
        <v>42856</v>
      </c>
      <c r="C220">
        <v>0</v>
      </c>
    </row>
    <row r="221" spans="1:3" x14ac:dyDescent="0.25">
      <c r="A221">
        <v>20170502</v>
      </c>
      <c r="B221" s="141">
        <v>42857</v>
      </c>
      <c r="C221">
        <v>1</v>
      </c>
    </row>
    <row r="222" spans="1:3" x14ac:dyDescent="0.25">
      <c r="A222">
        <v>20170503</v>
      </c>
      <c r="B222" s="141">
        <v>42858</v>
      </c>
      <c r="C222">
        <v>1</v>
      </c>
    </row>
    <row r="223" spans="1:3" x14ac:dyDescent="0.25">
      <c r="A223">
        <v>20170504</v>
      </c>
      <c r="B223" s="141">
        <v>42859</v>
      </c>
      <c r="C223">
        <v>1</v>
      </c>
    </row>
    <row r="224" spans="1:3" x14ac:dyDescent="0.25">
      <c r="A224">
        <v>20170505</v>
      </c>
      <c r="B224" s="141">
        <v>42860</v>
      </c>
      <c r="C224">
        <v>1</v>
      </c>
    </row>
    <row r="225" spans="1:3" x14ac:dyDescent="0.25">
      <c r="A225">
        <v>20170506</v>
      </c>
      <c r="B225" s="141">
        <v>42861</v>
      </c>
      <c r="C225">
        <v>0</v>
      </c>
    </row>
    <row r="226" spans="1:3" x14ac:dyDescent="0.25">
      <c r="A226">
        <v>20170507</v>
      </c>
      <c r="B226" s="141">
        <v>42862</v>
      </c>
      <c r="C226">
        <v>0</v>
      </c>
    </row>
    <row r="227" spans="1:3" x14ac:dyDescent="0.25">
      <c r="A227">
        <v>20170508</v>
      </c>
      <c r="B227" s="141">
        <v>42863</v>
      </c>
      <c r="C227">
        <v>1</v>
      </c>
    </row>
    <row r="228" spans="1:3" x14ac:dyDescent="0.25">
      <c r="A228">
        <v>20170509</v>
      </c>
      <c r="B228" s="141">
        <v>42864</v>
      </c>
      <c r="C228">
        <v>1</v>
      </c>
    </row>
    <row r="229" spans="1:3" x14ac:dyDescent="0.25">
      <c r="A229">
        <v>20170510</v>
      </c>
      <c r="B229" s="141">
        <v>42865</v>
      </c>
      <c r="C229">
        <v>1</v>
      </c>
    </row>
    <row r="230" spans="1:3" x14ac:dyDescent="0.25">
      <c r="A230">
        <v>20170511</v>
      </c>
      <c r="B230" s="141">
        <v>42866</v>
      </c>
      <c r="C230">
        <v>1</v>
      </c>
    </row>
    <row r="231" spans="1:3" x14ac:dyDescent="0.25">
      <c r="A231">
        <v>20170512</v>
      </c>
      <c r="B231" s="141">
        <v>42867</v>
      </c>
      <c r="C231">
        <v>1</v>
      </c>
    </row>
    <row r="232" spans="1:3" x14ac:dyDescent="0.25">
      <c r="A232">
        <v>20170513</v>
      </c>
      <c r="B232" s="141">
        <v>42868</v>
      </c>
      <c r="C232">
        <v>0</v>
      </c>
    </row>
    <row r="233" spans="1:3" x14ac:dyDescent="0.25">
      <c r="A233">
        <v>20170514</v>
      </c>
      <c r="B233" s="141">
        <v>42869</v>
      </c>
      <c r="C233">
        <v>0</v>
      </c>
    </row>
    <row r="234" spans="1:3" x14ac:dyDescent="0.25">
      <c r="A234">
        <v>20170515</v>
      </c>
      <c r="B234" s="141">
        <v>42870</v>
      </c>
      <c r="C234">
        <v>1</v>
      </c>
    </row>
    <row r="235" spans="1:3" x14ac:dyDescent="0.25">
      <c r="A235">
        <v>20170516</v>
      </c>
      <c r="B235" s="141">
        <v>42871</v>
      </c>
      <c r="C235">
        <v>1</v>
      </c>
    </row>
    <row r="236" spans="1:3" x14ac:dyDescent="0.25">
      <c r="A236">
        <v>20170517</v>
      </c>
      <c r="B236" s="141">
        <v>42872</v>
      </c>
      <c r="C236">
        <v>0</v>
      </c>
    </row>
    <row r="237" spans="1:3" x14ac:dyDescent="0.25">
      <c r="A237">
        <v>20170518</v>
      </c>
      <c r="B237" s="141">
        <v>42873</v>
      </c>
      <c r="C237">
        <v>1</v>
      </c>
    </row>
    <row r="238" spans="1:3" x14ac:dyDescent="0.25">
      <c r="A238">
        <v>20170519</v>
      </c>
      <c r="B238" s="141">
        <v>42874</v>
      </c>
      <c r="C238">
        <v>1</v>
      </c>
    </row>
    <row r="239" spans="1:3" x14ac:dyDescent="0.25">
      <c r="A239">
        <v>20170520</v>
      </c>
      <c r="B239" s="141">
        <v>42875</v>
      </c>
      <c r="C239">
        <v>0</v>
      </c>
    </row>
    <row r="240" spans="1:3" x14ac:dyDescent="0.25">
      <c r="A240">
        <v>20170521</v>
      </c>
      <c r="B240" s="141">
        <v>42876</v>
      </c>
      <c r="C240">
        <v>0</v>
      </c>
    </row>
    <row r="241" spans="1:3" x14ac:dyDescent="0.25">
      <c r="A241">
        <v>20170522</v>
      </c>
      <c r="B241" s="141">
        <v>42877</v>
      </c>
      <c r="C241">
        <v>1</v>
      </c>
    </row>
    <row r="242" spans="1:3" x14ac:dyDescent="0.25">
      <c r="A242">
        <v>20170523</v>
      </c>
      <c r="B242" s="141">
        <v>42878</v>
      </c>
      <c r="C242">
        <v>1</v>
      </c>
    </row>
    <row r="243" spans="1:3" x14ac:dyDescent="0.25">
      <c r="A243">
        <v>20170524</v>
      </c>
      <c r="B243" s="141">
        <v>42879</v>
      </c>
      <c r="C243">
        <v>1</v>
      </c>
    </row>
    <row r="244" spans="1:3" x14ac:dyDescent="0.25">
      <c r="A244">
        <v>20170525</v>
      </c>
      <c r="B244" s="141">
        <v>42880</v>
      </c>
      <c r="C244">
        <v>0</v>
      </c>
    </row>
    <row r="245" spans="1:3" x14ac:dyDescent="0.25">
      <c r="A245">
        <v>20170526</v>
      </c>
      <c r="B245" s="141">
        <v>42881</v>
      </c>
      <c r="C245">
        <v>1</v>
      </c>
    </row>
    <row r="246" spans="1:3" x14ac:dyDescent="0.25">
      <c r="A246">
        <v>20170527</v>
      </c>
      <c r="B246" s="141">
        <v>42882</v>
      </c>
      <c r="C246">
        <v>0</v>
      </c>
    </row>
    <row r="247" spans="1:3" x14ac:dyDescent="0.25">
      <c r="A247">
        <v>20170528</v>
      </c>
      <c r="B247" s="141">
        <v>42883</v>
      </c>
      <c r="C247">
        <v>0</v>
      </c>
    </row>
    <row r="248" spans="1:3" x14ac:dyDescent="0.25">
      <c r="A248">
        <v>20170529</v>
      </c>
      <c r="B248" s="141">
        <v>42884</v>
      </c>
      <c r="C248">
        <v>1</v>
      </c>
    </row>
    <row r="249" spans="1:3" x14ac:dyDescent="0.25">
      <c r="A249">
        <v>20170530</v>
      </c>
      <c r="B249" s="141">
        <v>42885</v>
      </c>
      <c r="C249">
        <v>1</v>
      </c>
    </row>
    <row r="250" spans="1:3" x14ac:dyDescent="0.25">
      <c r="A250">
        <v>20170531</v>
      </c>
      <c r="B250" s="141">
        <v>42886</v>
      </c>
      <c r="C250">
        <v>1</v>
      </c>
    </row>
    <row r="251" spans="1:3" x14ac:dyDescent="0.25">
      <c r="A251">
        <v>20170601</v>
      </c>
      <c r="B251" s="141">
        <v>42887</v>
      </c>
      <c r="C251">
        <v>1</v>
      </c>
    </row>
    <row r="252" spans="1:3" x14ac:dyDescent="0.25">
      <c r="A252">
        <v>20170602</v>
      </c>
      <c r="B252" s="141">
        <v>42888</v>
      </c>
      <c r="C252">
        <v>1</v>
      </c>
    </row>
    <row r="253" spans="1:3" x14ac:dyDescent="0.25">
      <c r="A253">
        <v>20170603</v>
      </c>
      <c r="B253" s="141">
        <v>42889</v>
      </c>
      <c r="C253">
        <v>0</v>
      </c>
    </row>
    <row r="254" spans="1:3" x14ac:dyDescent="0.25">
      <c r="A254">
        <v>20170604</v>
      </c>
      <c r="B254" s="141">
        <v>42890</v>
      </c>
      <c r="C254">
        <v>0</v>
      </c>
    </row>
    <row r="255" spans="1:3" x14ac:dyDescent="0.25">
      <c r="A255">
        <v>20170605</v>
      </c>
      <c r="B255" s="141">
        <v>42891</v>
      </c>
      <c r="C255">
        <v>0</v>
      </c>
    </row>
    <row r="256" spans="1:3" x14ac:dyDescent="0.25">
      <c r="A256">
        <v>20170606</v>
      </c>
      <c r="B256" s="141">
        <v>42892</v>
      </c>
      <c r="C256">
        <v>1</v>
      </c>
    </row>
    <row r="257" spans="1:3" x14ac:dyDescent="0.25">
      <c r="A257">
        <v>20170607</v>
      </c>
      <c r="B257" s="141">
        <v>42893</v>
      </c>
      <c r="C257">
        <v>1</v>
      </c>
    </row>
    <row r="258" spans="1:3" x14ac:dyDescent="0.25">
      <c r="A258">
        <v>20170608</v>
      </c>
      <c r="B258" s="141">
        <v>42894</v>
      </c>
      <c r="C258">
        <v>1</v>
      </c>
    </row>
    <row r="259" spans="1:3" x14ac:dyDescent="0.25">
      <c r="A259">
        <v>20170609</v>
      </c>
      <c r="B259" s="141">
        <v>42895</v>
      </c>
      <c r="C259">
        <v>1</v>
      </c>
    </row>
    <row r="260" spans="1:3" x14ac:dyDescent="0.25">
      <c r="A260">
        <v>20170610</v>
      </c>
      <c r="B260" s="141">
        <v>42896</v>
      </c>
      <c r="C260">
        <v>0</v>
      </c>
    </row>
    <row r="261" spans="1:3" x14ac:dyDescent="0.25">
      <c r="A261">
        <v>20170611</v>
      </c>
      <c r="B261" s="141">
        <v>42897</v>
      </c>
      <c r="C261">
        <v>0</v>
      </c>
    </row>
    <row r="262" spans="1:3" x14ac:dyDescent="0.25">
      <c r="A262">
        <v>20170612</v>
      </c>
      <c r="B262" s="141">
        <v>42898</v>
      </c>
      <c r="C262">
        <v>1</v>
      </c>
    </row>
    <row r="263" spans="1:3" x14ac:dyDescent="0.25">
      <c r="A263">
        <v>20170613</v>
      </c>
      <c r="B263" s="141">
        <v>42899</v>
      </c>
      <c r="C263">
        <v>1</v>
      </c>
    </row>
    <row r="264" spans="1:3" x14ac:dyDescent="0.25">
      <c r="A264">
        <v>20170614</v>
      </c>
      <c r="B264" s="141">
        <v>42900</v>
      </c>
      <c r="C264">
        <v>1</v>
      </c>
    </row>
    <row r="265" spans="1:3" x14ac:dyDescent="0.25">
      <c r="A265">
        <v>20170615</v>
      </c>
      <c r="B265" s="141">
        <v>42901</v>
      </c>
      <c r="C265">
        <v>1</v>
      </c>
    </row>
    <row r="266" spans="1:3" x14ac:dyDescent="0.25">
      <c r="A266">
        <v>20170616</v>
      </c>
      <c r="B266" s="141">
        <v>42902</v>
      </c>
      <c r="C266">
        <v>1</v>
      </c>
    </row>
    <row r="267" spans="1:3" x14ac:dyDescent="0.25">
      <c r="A267">
        <v>20170617</v>
      </c>
      <c r="B267" s="141">
        <v>42903</v>
      </c>
      <c r="C267">
        <v>0</v>
      </c>
    </row>
    <row r="268" spans="1:3" x14ac:dyDescent="0.25">
      <c r="A268">
        <v>20170618</v>
      </c>
      <c r="B268" s="141">
        <v>42904</v>
      </c>
      <c r="C268">
        <v>0</v>
      </c>
    </row>
    <row r="269" spans="1:3" x14ac:dyDescent="0.25">
      <c r="A269">
        <v>20170619</v>
      </c>
      <c r="B269" s="141">
        <v>42905</v>
      </c>
      <c r="C269">
        <v>1</v>
      </c>
    </row>
    <row r="270" spans="1:3" x14ac:dyDescent="0.25">
      <c r="A270">
        <v>20170620</v>
      </c>
      <c r="B270" s="141">
        <v>42906</v>
      </c>
      <c r="C270">
        <v>1</v>
      </c>
    </row>
    <row r="271" spans="1:3" x14ac:dyDescent="0.25">
      <c r="A271">
        <v>20170621</v>
      </c>
      <c r="B271" s="141">
        <v>42907</v>
      </c>
      <c r="C271">
        <v>1</v>
      </c>
    </row>
    <row r="272" spans="1:3" x14ac:dyDescent="0.25">
      <c r="A272">
        <v>20170622</v>
      </c>
      <c r="B272" s="141">
        <v>42908</v>
      </c>
      <c r="C272">
        <v>1</v>
      </c>
    </row>
    <row r="273" spans="1:3" x14ac:dyDescent="0.25">
      <c r="A273">
        <v>20170623</v>
      </c>
      <c r="B273" s="141">
        <v>42909</v>
      </c>
      <c r="C273">
        <v>1</v>
      </c>
    </row>
    <row r="274" spans="1:3" x14ac:dyDescent="0.25">
      <c r="A274">
        <v>20170624</v>
      </c>
      <c r="B274" s="141">
        <v>42910</v>
      </c>
      <c r="C274">
        <v>0</v>
      </c>
    </row>
    <row r="275" spans="1:3" x14ac:dyDescent="0.25">
      <c r="A275">
        <v>20170625</v>
      </c>
      <c r="B275" s="141">
        <v>42911</v>
      </c>
      <c r="C275">
        <v>0</v>
      </c>
    </row>
    <row r="276" spans="1:3" x14ac:dyDescent="0.25">
      <c r="A276">
        <v>20170626</v>
      </c>
      <c r="B276" s="141">
        <v>42912</v>
      </c>
      <c r="C276">
        <v>1</v>
      </c>
    </row>
    <row r="277" spans="1:3" x14ac:dyDescent="0.25">
      <c r="A277">
        <v>20170627</v>
      </c>
      <c r="B277" s="141">
        <v>42913</v>
      </c>
      <c r="C277">
        <v>1</v>
      </c>
    </row>
    <row r="278" spans="1:3" x14ac:dyDescent="0.25">
      <c r="A278">
        <v>20170628</v>
      </c>
      <c r="B278" s="141">
        <v>42914</v>
      </c>
      <c r="C278">
        <v>1</v>
      </c>
    </row>
    <row r="279" spans="1:3" x14ac:dyDescent="0.25">
      <c r="A279">
        <v>20170629</v>
      </c>
      <c r="B279" s="141">
        <v>42915</v>
      </c>
      <c r="C279">
        <v>1</v>
      </c>
    </row>
    <row r="280" spans="1:3" x14ac:dyDescent="0.25">
      <c r="A280">
        <v>20170630</v>
      </c>
      <c r="B280" s="141">
        <v>42916</v>
      </c>
      <c r="C280">
        <v>1</v>
      </c>
    </row>
    <row r="281" spans="1:3" x14ac:dyDescent="0.25">
      <c r="A281">
        <v>20170701</v>
      </c>
      <c r="B281" s="141">
        <v>42917</v>
      </c>
      <c r="C281">
        <v>0</v>
      </c>
    </row>
    <row r="282" spans="1:3" x14ac:dyDescent="0.25">
      <c r="A282">
        <v>20170702</v>
      </c>
      <c r="B282" s="141">
        <v>42918</v>
      </c>
      <c r="C282">
        <v>0</v>
      </c>
    </row>
    <row r="283" spans="1:3" x14ac:dyDescent="0.25">
      <c r="A283">
        <v>20170703</v>
      </c>
      <c r="B283" s="141">
        <v>42919</v>
      </c>
      <c r="C283">
        <v>1</v>
      </c>
    </row>
    <row r="284" spans="1:3" x14ac:dyDescent="0.25">
      <c r="A284">
        <v>20170704</v>
      </c>
      <c r="B284" s="141">
        <v>42920</v>
      </c>
      <c r="C284">
        <v>1</v>
      </c>
    </row>
    <row r="285" spans="1:3" x14ac:dyDescent="0.25">
      <c r="A285">
        <v>20170705</v>
      </c>
      <c r="B285" s="141">
        <v>42921</v>
      </c>
      <c r="C285">
        <v>1</v>
      </c>
    </row>
    <row r="286" spans="1:3" x14ac:dyDescent="0.25">
      <c r="A286">
        <v>20170706</v>
      </c>
      <c r="B286" s="141">
        <v>42922</v>
      </c>
      <c r="C286">
        <v>1</v>
      </c>
    </row>
    <row r="287" spans="1:3" x14ac:dyDescent="0.25">
      <c r="A287">
        <v>20170707</v>
      </c>
      <c r="B287" s="141">
        <v>42923</v>
      </c>
      <c r="C287">
        <v>1</v>
      </c>
    </row>
    <row r="288" spans="1:3" x14ac:dyDescent="0.25">
      <c r="A288">
        <v>20170708</v>
      </c>
      <c r="B288" s="141">
        <v>42924</v>
      </c>
      <c r="C288">
        <v>0</v>
      </c>
    </row>
    <row r="289" spans="1:3" x14ac:dyDescent="0.25">
      <c r="A289">
        <v>20170709</v>
      </c>
      <c r="B289" s="141">
        <v>42925</v>
      </c>
      <c r="C289">
        <v>0</v>
      </c>
    </row>
    <row r="290" spans="1:3" x14ac:dyDescent="0.25">
      <c r="A290">
        <v>20170710</v>
      </c>
      <c r="B290" s="141">
        <v>42926</v>
      </c>
      <c r="C290">
        <v>1</v>
      </c>
    </row>
    <row r="291" spans="1:3" x14ac:dyDescent="0.25">
      <c r="A291">
        <v>20170711</v>
      </c>
      <c r="B291" s="141">
        <v>42927</v>
      </c>
      <c r="C291">
        <v>1</v>
      </c>
    </row>
    <row r="292" spans="1:3" x14ac:dyDescent="0.25">
      <c r="A292">
        <v>20170712</v>
      </c>
      <c r="B292" s="141">
        <v>42928</v>
      </c>
      <c r="C292">
        <v>1</v>
      </c>
    </row>
    <row r="293" spans="1:3" x14ac:dyDescent="0.25">
      <c r="A293">
        <v>20170713</v>
      </c>
      <c r="B293" s="141">
        <v>42929</v>
      </c>
      <c r="C293">
        <v>1</v>
      </c>
    </row>
    <row r="294" spans="1:3" x14ac:dyDescent="0.25">
      <c r="A294">
        <v>20170714</v>
      </c>
      <c r="B294" s="141">
        <v>42930</v>
      </c>
      <c r="C294">
        <v>1</v>
      </c>
    </row>
    <row r="295" spans="1:3" x14ac:dyDescent="0.25">
      <c r="A295">
        <v>20170715</v>
      </c>
      <c r="B295" s="141">
        <v>42931</v>
      </c>
      <c r="C295">
        <v>0</v>
      </c>
    </row>
    <row r="296" spans="1:3" x14ac:dyDescent="0.25">
      <c r="A296">
        <v>20170716</v>
      </c>
      <c r="B296" s="141">
        <v>42932</v>
      </c>
      <c r="C296">
        <v>0</v>
      </c>
    </row>
    <row r="297" spans="1:3" x14ac:dyDescent="0.25">
      <c r="A297">
        <v>20170717</v>
      </c>
      <c r="B297" s="141">
        <v>42933</v>
      </c>
      <c r="C297">
        <v>1</v>
      </c>
    </row>
    <row r="298" spans="1:3" x14ac:dyDescent="0.25">
      <c r="A298">
        <v>20170718</v>
      </c>
      <c r="B298" s="141">
        <v>42934</v>
      </c>
      <c r="C298">
        <v>1</v>
      </c>
    </row>
    <row r="299" spans="1:3" x14ac:dyDescent="0.25">
      <c r="A299">
        <v>20170719</v>
      </c>
      <c r="B299" s="141">
        <v>42935</v>
      </c>
      <c r="C299">
        <v>1</v>
      </c>
    </row>
    <row r="300" spans="1:3" x14ac:dyDescent="0.25">
      <c r="A300">
        <v>20170720</v>
      </c>
      <c r="B300" s="141">
        <v>42936</v>
      </c>
      <c r="C300">
        <v>1</v>
      </c>
    </row>
    <row r="301" spans="1:3" x14ac:dyDescent="0.25">
      <c r="A301">
        <v>20170721</v>
      </c>
      <c r="B301" s="141">
        <v>42937</v>
      </c>
      <c r="C301">
        <v>1</v>
      </c>
    </row>
    <row r="302" spans="1:3" x14ac:dyDescent="0.25">
      <c r="A302">
        <v>20170722</v>
      </c>
      <c r="B302" s="141">
        <v>42938</v>
      </c>
      <c r="C302">
        <v>0</v>
      </c>
    </row>
    <row r="303" spans="1:3" x14ac:dyDescent="0.25">
      <c r="A303">
        <v>20170723</v>
      </c>
      <c r="B303" s="141">
        <v>42939</v>
      </c>
      <c r="C303">
        <v>0</v>
      </c>
    </row>
    <row r="304" spans="1:3" x14ac:dyDescent="0.25">
      <c r="A304">
        <v>20170724</v>
      </c>
      <c r="B304" s="141">
        <v>42940</v>
      </c>
      <c r="C304">
        <v>1</v>
      </c>
    </row>
    <row r="305" spans="1:3" x14ac:dyDescent="0.25">
      <c r="A305">
        <v>20170725</v>
      </c>
      <c r="B305" s="141">
        <v>42941</v>
      </c>
      <c r="C305">
        <v>1</v>
      </c>
    </row>
    <row r="306" spans="1:3" x14ac:dyDescent="0.25">
      <c r="A306">
        <v>20170726</v>
      </c>
      <c r="B306" s="141">
        <v>42942</v>
      </c>
      <c r="C306">
        <v>1</v>
      </c>
    </row>
    <row r="307" spans="1:3" x14ac:dyDescent="0.25">
      <c r="A307">
        <v>20170727</v>
      </c>
      <c r="B307" s="141">
        <v>42943</v>
      </c>
      <c r="C307">
        <v>1</v>
      </c>
    </row>
    <row r="308" spans="1:3" x14ac:dyDescent="0.25">
      <c r="A308">
        <v>20170728</v>
      </c>
      <c r="B308" s="141">
        <v>42944</v>
      </c>
      <c r="C308">
        <v>1</v>
      </c>
    </row>
    <row r="309" spans="1:3" x14ac:dyDescent="0.25">
      <c r="A309">
        <v>20170729</v>
      </c>
      <c r="B309" s="141">
        <v>42945</v>
      </c>
      <c r="C309">
        <v>0</v>
      </c>
    </row>
    <row r="310" spans="1:3" x14ac:dyDescent="0.25">
      <c r="A310">
        <v>20170730</v>
      </c>
      <c r="B310" s="141">
        <v>42946</v>
      </c>
      <c r="C310">
        <v>0</v>
      </c>
    </row>
    <row r="311" spans="1:3" x14ac:dyDescent="0.25">
      <c r="A311">
        <v>20170731</v>
      </c>
      <c r="B311" s="141">
        <v>42947</v>
      </c>
      <c r="C311">
        <v>1</v>
      </c>
    </row>
    <row r="312" spans="1:3" x14ac:dyDescent="0.25">
      <c r="A312">
        <v>20170801</v>
      </c>
      <c r="B312" s="141">
        <v>42948</v>
      </c>
      <c r="C312">
        <v>1</v>
      </c>
    </row>
    <row r="313" spans="1:3" x14ac:dyDescent="0.25">
      <c r="A313">
        <v>20170802</v>
      </c>
      <c r="B313" s="141">
        <v>42949</v>
      </c>
      <c r="C313">
        <v>1</v>
      </c>
    </row>
    <row r="314" spans="1:3" x14ac:dyDescent="0.25">
      <c r="A314">
        <v>20170803</v>
      </c>
      <c r="B314" s="141">
        <v>42950</v>
      </c>
      <c r="C314">
        <v>1</v>
      </c>
    </row>
    <row r="315" spans="1:3" x14ac:dyDescent="0.25">
      <c r="A315">
        <v>20170804</v>
      </c>
      <c r="B315" s="141">
        <v>42951</v>
      </c>
      <c r="C315">
        <v>1</v>
      </c>
    </row>
    <row r="316" spans="1:3" x14ac:dyDescent="0.25">
      <c r="A316">
        <v>20170805</v>
      </c>
      <c r="B316" s="141">
        <v>42952</v>
      </c>
      <c r="C316">
        <v>0</v>
      </c>
    </row>
    <row r="317" spans="1:3" x14ac:dyDescent="0.25">
      <c r="A317">
        <v>20170806</v>
      </c>
      <c r="B317" s="141">
        <v>42953</v>
      </c>
      <c r="C317">
        <v>0</v>
      </c>
    </row>
    <row r="318" spans="1:3" x14ac:dyDescent="0.25">
      <c r="A318">
        <v>20170807</v>
      </c>
      <c r="B318" s="141">
        <v>42954</v>
      </c>
      <c r="C318">
        <v>1</v>
      </c>
    </row>
    <row r="319" spans="1:3" x14ac:dyDescent="0.25">
      <c r="A319">
        <v>20170808</v>
      </c>
      <c r="B319" s="141">
        <v>42955</v>
      </c>
      <c r="C319">
        <v>1</v>
      </c>
    </row>
    <row r="320" spans="1:3" x14ac:dyDescent="0.25">
      <c r="A320">
        <v>20170809</v>
      </c>
      <c r="B320" s="141">
        <v>42956</v>
      </c>
      <c r="C320">
        <v>1</v>
      </c>
    </row>
    <row r="321" spans="1:3" x14ac:dyDescent="0.25">
      <c r="A321">
        <v>20170810</v>
      </c>
      <c r="B321" s="141">
        <v>42957</v>
      </c>
      <c r="C321">
        <v>1</v>
      </c>
    </row>
    <row r="322" spans="1:3" x14ac:dyDescent="0.25">
      <c r="A322">
        <v>20170811</v>
      </c>
      <c r="B322" s="141">
        <v>42958</v>
      </c>
      <c r="C322">
        <v>1</v>
      </c>
    </row>
    <row r="323" spans="1:3" x14ac:dyDescent="0.25">
      <c r="A323">
        <v>20170812</v>
      </c>
      <c r="B323" s="141">
        <v>42959</v>
      </c>
      <c r="C323">
        <v>0</v>
      </c>
    </row>
    <row r="324" spans="1:3" x14ac:dyDescent="0.25">
      <c r="A324">
        <v>20170813</v>
      </c>
      <c r="B324" s="141">
        <v>42960</v>
      </c>
      <c r="C324">
        <v>0</v>
      </c>
    </row>
    <row r="325" spans="1:3" x14ac:dyDescent="0.25">
      <c r="A325">
        <v>20170814</v>
      </c>
      <c r="B325" s="141">
        <v>42961</v>
      </c>
      <c r="C325">
        <v>1</v>
      </c>
    </row>
    <row r="326" spans="1:3" x14ac:dyDescent="0.25">
      <c r="A326">
        <v>20170815</v>
      </c>
      <c r="B326" s="141">
        <v>42962</v>
      </c>
      <c r="C326">
        <v>1</v>
      </c>
    </row>
    <row r="327" spans="1:3" x14ac:dyDescent="0.25">
      <c r="A327">
        <v>20170816</v>
      </c>
      <c r="B327" s="141">
        <v>42963</v>
      </c>
      <c r="C327">
        <v>1</v>
      </c>
    </row>
    <row r="328" spans="1:3" x14ac:dyDescent="0.25">
      <c r="A328">
        <v>20170817</v>
      </c>
      <c r="B328" s="141">
        <v>42964</v>
      </c>
      <c r="C328">
        <v>1</v>
      </c>
    </row>
    <row r="329" spans="1:3" x14ac:dyDescent="0.25">
      <c r="A329">
        <v>20170818</v>
      </c>
      <c r="B329" s="141">
        <v>42965</v>
      </c>
      <c r="C329">
        <v>1</v>
      </c>
    </row>
    <row r="330" spans="1:3" x14ac:dyDescent="0.25">
      <c r="A330">
        <v>20170819</v>
      </c>
      <c r="B330" s="141">
        <v>42966</v>
      </c>
      <c r="C330">
        <v>0</v>
      </c>
    </row>
    <row r="331" spans="1:3" x14ac:dyDescent="0.25">
      <c r="A331">
        <v>20170820</v>
      </c>
      <c r="B331" s="141">
        <v>42967</v>
      </c>
      <c r="C331">
        <v>0</v>
      </c>
    </row>
    <row r="332" spans="1:3" x14ac:dyDescent="0.25">
      <c r="A332">
        <v>20170821</v>
      </c>
      <c r="B332" s="141">
        <v>42968</v>
      </c>
      <c r="C332">
        <v>1</v>
      </c>
    </row>
    <row r="333" spans="1:3" x14ac:dyDescent="0.25">
      <c r="A333">
        <v>20170822</v>
      </c>
      <c r="B333" s="141">
        <v>42969</v>
      </c>
      <c r="C333">
        <v>1</v>
      </c>
    </row>
    <row r="334" spans="1:3" x14ac:dyDescent="0.25">
      <c r="A334">
        <v>20170823</v>
      </c>
      <c r="B334" s="141">
        <v>42970</v>
      </c>
      <c r="C334">
        <v>1</v>
      </c>
    </row>
    <row r="335" spans="1:3" x14ac:dyDescent="0.25">
      <c r="A335">
        <v>20170824</v>
      </c>
      <c r="B335" s="141">
        <v>42971</v>
      </c>
      <c r="C335">
        <v>1</v>
      </c>
    </row>
    <row r="336" spans="1:3" x14ac:dyDescent="0.25">
      <c r="A336">
        <v>20170825</v>
      </c>
      <c r="B336" s="141">
        <v>42972</v>
      </c>
      <c r="C336">
        <v>1</v>
      </c>
    </row>
    <row r="337" spans="1:3" x14ac:dyDescent="0.25">
      <c r="A337">
        <v>20170826</v>
      </c>
      <c r="B337" s="141">
        <v>42973</v>
      </c>
      <c r="C337">
        <v>0</v>
      </c>
    </row>
    <row r="338" spans="1:3" x14ac:dyDescent="0.25">
      <c r="A338">
        <v>20170827</v>
      </c>
      <c r="B338" s="141">
        <v>42974</v>
      </c>
      <c r="C338">
        <v>0</v>
      </c>
    </row>
    <row r="339" spans="1:3" x14ac:dyDescent="0.25">
      <c r="A339">
        <v>20170828</v>
      </c>
      <c r="B339" s="141">
        <v>42975</v>
      </c>
      <c r="C339">
        <v>1</v>
      </c>
    </row>
    <row r="340" spans="1:3" x14ac:dyDescent="0.25">
      <c r="A340">
        <v>20170829</v>
      </c>
      <c r="B340" s="141">
        <v>42976</v>
      </c>
      <c r="C340">
        <v>1</v>
      </c>
    </row>
    <row r="341" spans="1:3" x14ac:dyDescent="0.25">
      <c r="A341">
        <v>20170830</v>
      </c>
      <c r="B341" s="141">
        <v>42977</v>
      </c>
      <c r="C341">
        <v>1</v>
      </c>
    </row>
    <row r="342" spans="1:3" x14ac:dyDescent="0.25">
      <c r="A342">
        <v>20170831</v>
      </c>
      <c r="B342" s="141">
        <v>42978</v>
      </c>
      <c r="C342">
        <v>1</v>
      </c>
    </row>
    <row r="343" spans="1:3" x14ac:dyDescent="0.25">
      <c r="A343">
        <v>20170901</v>
      </c>
      <c r="B343" s="141">
        <v>42979</v>
      </c>
      <c r="C343">
        <v>1</v>
      </c>
    </row>
    <row r="344" spans="1:3" x14ac:dyDescent="0.25">
      <c r="A344">
        <v>20170902</v>
      </c>
      <c r="B344" s="141">
        <v>42980</v>
      </c>
      <c r="C344">
        <v>0</v>
      </c>
    </row>
    <row r="345" spans="1:3" x14ac:dyDescent="0.25">
      <c r="A345">
        <v>20170903</v>
      </c>
      <c r="B345" s="141">
        <v>42981</v>
      </c>
      <c r="C345">
        <v>0</v>
      </c>
    </row>
    <row r="346" spans="1:3" x14ac:dyDescent="0.25">
      <c r="A346">
        <v>20170904</v>
      </c>
      <c r="B346" s="141">
        <v>42982</v>
      </c>
      <c r="C346">
        <v>1</v>
      </c>
    </row>
    <row r="347" spans="1:3" x14ac:dyDescent="0.25">
      <c r="A347">
        <v>20170905</v>
      </c>
      <c r="B347" s="141">
        <v>42983</v>
      </c>
      <c r="C347">
        <v>1</v>
      </c>
    </row>
    <row r="348" spans="1:3" x14ac:dyDescent="0.25">
      <c r="A348">
        <v>20170906</v>
      </c>
      <c r="B348" s="141">
        <v>42984</v>
      </c>
      <c r="C348">
        <v>1</v>
      </c>
    </row>
    <row r="349" spans="1:3" x14ac:dyDescent="0.25">
      <c r="A349">
        <v>20170907</v>
      </c>
      <c r="B349" s="141">
        <v>42985</v>
      </c>
      <c r="C349">
        <v>1</v>
      </c>
    </row>
    <row r="350" spans="1:3" x14ac:dyDescent="0.25">
      <c r="A350">
        <v>20170908</v>
      </c>
      <c r="B350" s="141">
        <v>42986</v>
      </c>
      <c r="C350">
        <v>1</v>
      </c>
    </row>
    <row r="351" spans="1:3" x14ac:dyDescent="0.25">
      <c r="A351">
        <v>20170909</v>
      </c>
      <c r="B351" s="141">
        <v>42987</v>
      </c>
      <c r="C351">
        <v>0</v>
      </c>
    </row>
    <row r="352" spans="1:3" x14ac:dyDescent="0.25">
      <c r="A352">
        <v>20170910</v>
      </c>
      <c r="B352" s="141">
        <v>42988</v>
      </c>
      <c r="C352">
        <v>0</v>
      </c>
    </row>
    <row r="353" spans="1:3" x14ac:dyDescent="0.25">
      <c r="A353">
        <v>20170911</v>
      </c>
      <c r="B353" s="141">
        <v>42989</v>
      </c>
      <c r="C353">
        <v>1</v>
      </c>
    </row>
    <row r="354" spans="1:3" x14ac:dyDescent="0.25">
      <c r="A354">
        <v>20170912</v>
      </c>
      <c r="B354" s="141">
        <v>42990</v>
      </c>
      <c r="C354">
        <v>1</v>
      </c>
    </row>
    <row r="355" spans="1:3" x14ac:dyDescent="0.25">
      <c r="A355">
        <v>20170913</v>
      </c>
      <c r="B355" s="141">
        <v>42991</v>
      </c>
      <c r="C355">
        <v>1</v>
      </c>
    </row>
    <row r="356" spans="1:3" x14ac:dyDescent="0.25">
      <c r="A356">
        <v>20170914</v>
      </c>
      <c r="B356" s="141">
        <v>42992</v>
      </c>
      <c r="C356">
        <v>1</v>
      </c>
    </row>
    <row r="357" spans="1:3" x14ac:dyDescent="0.25">
      <c r="A357">
        <v>20170915</v>
      </c>
      <c r="B357" s="141">
        <v>42993</v>
      </c>
      <c r="C357">
        <v>1</v>
      </c>
    </row>
    <row r="358" spans="1:3" x14ac:dyDescent="0.25">
      <c r="A358">
        <v>20170916</v>
      </c>
      <c r="B358" s="141">
        <v>42994</v>
      </c>
      <c r="C358">
        <v>0</v>
      </c>
    </row>
    <row r="359" spans="1:3" x14ac:dyDescent="0.25">
      <c r="A359">
        <v>20170917</v>
      </c>
      <c r="B359" s="141">
        <v>42995</v>
      </c>
      <c r="C359">
        <v>0</v>
      </c>
    </row>
    <row r="360" spans="1:3" x14ac:dyDescent="0.25">
      <c r="A360">
        <v>20170918</v>
      </c>
      <c r="B360" s="141">
        <v>42996</v>
      </c>
      <c r="C360">
        <v>1</v>
      </c>
    </row>
    <row r="361" spans="1:3" x14ac:dyDescent="0.25">
      <c r="A361">
        <v>20170919</v>
      </c>
      <c r="B361" s="141">
        <v>42997</v>
      </c>
      <c r="C361">
        <v>1</v>
      </c>
    </row>
    <row r="362" spans="1:3" x14ac:dyDescent="0.25">
      <c r="A362">
        <v>20170920</v>
      </c>
      <c r="B362" s="141">
        <v>42998</v>
      </c>
      <c r="C362">
        <v>1</v>
      </c>
    </row>
    <row r="363" spans="1:3" x14ac:dyDescent="0.25">
      <c r="A363">
        <v>20170921</v>
      </c>
      <c r="B363" s="141">
        <v>42999</v>
      </c>
      <c r="C363">
        <v>1</v>
      </c>
    </row>
    <row r="364" spans="1:3" x14ac:dyDescent="0.25">
      <c r="A364">
        <v>20170922</v>
      </c>
      <c r="B364" s="141">
        <v>43000</v>
      </c>
      <c r="C364">
        <v>1</v>
      </c>
    </row>
    <row r="365" spans="1:3" x14ac:dyDescent="0.25">
      <c r="A365">
        <v>20170923</v>
      </c>
      <c r="B365" s="141">
        <v>43001</v>
      </c>
      <c r="C365">
        <v>0</v>
      </c>
    </row>
    <row r="366" spans="1:3" x14ac:dyDescent="0.25">
      <c r="A366">
        <v>20170924</v>
      </c>
      <c r="B366" s="141">
        <v>43002</v>
      </c>
      <c r="C366">
        <v>0</v>
      </c>
    </row>
    <row r="367" spans="1:3" x14ac:dyDescent="0.25">
      <c r="A367">
        <v>20170925</v>
      </c>
      <c r="B367" s="141">
        <v>43003</v>
      </c>
      <c r="C367">
        <v>1</v>
      </c>
    </row>
    <row r="368" spans="1:3" x14ac:dyDescent="0.25">
      <c r="A368">
        <v>20170926</v>
      </c>
      <c r="B368" s="141">
        <v>43004</v>
      </c>
      <c r="C368">
        <v>1</v>
      </c>
    </row>
    <row r="369" spans="1:3" x14ac:dyDescent="0.25">
      <c r="A369">
        <v>20170927</v>
      </c>
      <c r="B369" s="141">
        <v>43005</v>
      </c>
      <c r="C369">
        <v>1</v>
      </c>
    </row>
    <row r="370" spans="1:3" x14ac:dyDescent="0.25">
      <c r="A370">
        <v>20170928</v>
      </c>
      <c r="B370" s="141">
        <v>43006</v>
      </c>
      <c r="C370">
        <v>1</v>
      </c>
    </row>
    <row r="371" spans="1:3" x14ac:dyDescent="0.25">
      <c r="A371">
        <v>20170929</v>
      </c>
      <c r="B371" s="141">
        <v>43007</v>
      </c>
      <c r="C371">
        <v>1</v>
      </c>
    </row>
    <row r="372" spans="1:3" x14ac:dyDescent="0.25">
      <c r="A372">
        <v>20170930</v>
      </c>
      <c r="B372" s="141">
        <v>43008</v>
      </c>
      <c r="C372">
        <v>0</v>
      </c>
    </row>
    <row r="373" spans="1:3" x14ac:dyDescent="0.25">
      <c r="A373">
        <v>20171001</v>
      </c>
      <c r="B373" s="141">
        <v>43009</v>
      </c>
      <c r="C373">
        <v>0</v>
      </c>
    </row>
    <row r="374" spans="1:3" x14ac:dyDescent="0.25">
      <c r="A374">
        <v>20171002</v>
      </c>
      <c r="B374" s="141">
        <v>43010</v>
      </c>
      <c r="C374">
        <v>1</v>
      </c>
    </row>
    <row r="375" spans="1:3" x14ac:dyDescent="0.25">
      <c r="A375">
        <v>20171003</v>
      </c>
      <c r="B375" s="141">
        <v>43011</v>
      </c>
      <c r="C375">
        <v>1</v>
      </c>
    </row>
    <row r="376" spans="1:3" x14ac:dyDescent="0.25">
      <c r="A376">
        <v>20171004</v>
      </c>
      <c r="B376" s="141">
        <v>43012</v>
      </c>
      <c r="C376">
        <v>1</v>
      </c>
    </row>
    <row r="377" spans="1:3" x14ac:dyDescent="0.25">
      <c r="A377">
        <v>20171005</v>
      </c>
      <c r="B377" s="141">
        <v>43013</v>
      </c>
      <c r="C377">
        <v>1</v>
      </c>
    </row>
    <row r="378" spans="1:3" x14ac:dyDescent="0.25">
      <c r="A378">
        <v>20171006</v>
      </c>
      <c r="B378" s="141">
        <v>43014</v>
      </c>
      <c r="C378">
        <v>1</v>
      </c>
    </row>
    <row r="379" spans="1:3" x14ac:dyDescent="0.25">
      <c r="A379">
        <v>20171007</v>
      </c>
      <c r="B379" s="141">
        <v>43015</v>
      </c>
      <c r="C379">
        <v>0</v>
      </c>
    </row>
    <row r="380" spans="1:3" x14ac:dyDescent="0.25">
      <c r="A380">
        <v>20171008</v>
      </c>
      <c r="B380" s="141">
        <v>43016</v>
      </c>
      <c r="C380">
        <v>0</v>
      </c>
    </row>
    <row r="381" spans="1:3" x14ac:dyDescent="0.25">
      <c r="A381">
        <v>20171009</v>
      </c>
      <c r="B381" s="141">
        <v>43017</v>
      </c>
      <c r="C381">
        <v>1</v>
      </c>
    </row>
    <row r="382" spans="1:3" x14ac:dyDescent="0.25">
      <c r="A382">
        <v>20171010</v>
      </c>
      <c r="B382" s="141">
        <v>43018</v>
      </c>
      <c r="C382">
        <v>1</v>
      </c>
    </row>
    <row r="383" spans="1:3" x14ac:dyDescent="0.25">
      <c r="A383">
        <v>20171011</v>
      </c>
      <c r="B383" s="141">
        <v>43019</v>
      </c>
      <c r="C383">
        <v>1</v>
      </c>
    </row>
    <row r="384" spans="1:3" x14ac:dyDescent="0.25">
      <c r="A384">
        <v>20171012</v>
      </c>
      <c r="B384" s="141">
        <v>43020</v>
      </c>
      <c r="C384">
        <v>1</v>
      </c>
    </row>
    <row r="385" spans="1:3" x14ac:dyDescent="0.25">
      <c r="A385">
        <v>20171013</v>
      </c>
      <c r="B385" s="141">
        <v>43021</v>
      </c>
      <c r="C385">
        <v>1</v>
      </c>
    </row>
    <row r="386" spans="1:3" x14ac:dyDescent="0.25">
      <c r="A386">
        <v>20171014</v>
      </c>
      <c r="B386" s="141">
        <v>43022</v>
      </c>
      <c r="C386">
        <v>0</v>
      </c>
    </row>
    <row r="387" spans="1:3" x14ac:dyDescent="0.25">
      <c r="A387">
        <v>20171015</v>
      </c>
      <c r="B387" s="141">
        <v>43023</v>
      </c>
      <c r="C387">
        <v>0</v>
      </c>
    </row>
    <row r="388" spans="1:3" x14ac:dyDescent="0.25">
      <c r="A388">
        <v>20171016</v>
      </c>
      <c r="B388" s="141">
        <v>43024</v>
      </c>
      <c r="C388">
        <v>1</v>
      </c>
    </row>
    <row r="389" spans="1:3" x14ac:dyDescent="0.25">
      <c r="A389">
        <v>20171017</v>
      </c>
      <c r="B389" s="141">
        <v>43025</v>
      </c>
      <c r="C389">
        <v>1</v>
      </c>
    </row>
    <row r="390" spans="1:3" x14ac:dyDescent="0.25">
      <c r="A390">
        <v>20171018</v>
      </c>
      <c r="B390" s="141">
        <v>43026</v>
      </c>
      <c r="C390">
        <v>1</v>
      </c>
    </row>
    <row r="391" spans="1:3" x14ac:dyDescent="0.25">
      <c r="A391">
        <v>20171019</v>
      </c>
      <c r="B391" s="141">
        <v>43027</v>
      </c>
      <c r="C391">
        <v>1</v>
      </c>
    </row>
    <row r="392" spans="1:3" x14ac:dyDescent="0.25">
      <c r="A392">
        <v>20171020</v>
      </c>
      <c r="B392" s="141">
        <v>43028</v>
      </c>
      <c r="C392">
        <v>1</v>
      </c>
    </row>
    <row r="393" spans="1:3" x14ac:dyDescent="0.25">
      <c r="A393">
        <v>20171021</v>
      </c>
      <c r="B393" s="141">
        <v>43029</v>
      </c>
      <c r="C393">
        <v>0</v>
      </c>
    </row>
    <row r="394" spans="1:3" x14ac:dyDescent="0.25">
      <c r="A394">
        <v>20171022</v>
      </c>
      <c r="B394" s="141">
        <v>43030</v>
      </c>
      <c r="C394">
        <v>0</v>
      </c>
    </row>
    <row r="395" spans="1:3" x14ac:dyDescent="0.25">
      <c r="A395">
        <v>20171023</v>
      </c>
      <c r="B395" s="141">
        <v>43031</v>
      </c>
      <c r="C395">
        <v>1</v>
      </c>
    </row>
    <row r="396" spans="1:3" x14ac:dyDescent="0.25">
      <c r="A396">
        <v>20171024</v>
      </c>
      <c r="B396" s="141">
        <v>43032</v>
      </c>
      <c r="C396">
        <v>1</v>
      </c>
    </row>
    <row r="397" spans="1:3" x14ac:dyDescent="0.25">
      <c r="A397">
        <v>20171025</v>
      </c>
      <c r="B397" s="141">
        <v>43033</v>
      </c>
      <c r="C397">
        <v>1</v>
      </c>
    </row>
    <row r="398" spans="1:3" x14ac:dyDescent="0.25">
      <c r="A398">
        <v>20171026</v>
      </c>
      <c r="B398" s="141">
        <v>43034</v>
      </c>
      <c r="C398">
        <v>1</v>
      </c>
    </row>
    <row r="399" spans="1:3" x14ac:dyDescent="0.25">
      <c r="A399">
        <v>20171027</v>
      </c>
      <c r="B399" s="141">
        <v>43035</v>
      </c>
      <c r="C399">
        <v>1</v>
      </c>
    </row>
    <row r="400" spans="1:3" x14ac:dyDescent="0.25">
      <c r="A400">
        <v>20171028</v>
      </c>
      <c r="B400" s="141">
        <v>43036</v>
      </c>
      <c r="C400">
        <v>0</v>
      </c>
    </row>
    <row r="401" spans="1:3" x14ac:dyDescent="0.25">
      <c r="A401">
        <v>20171029</v>
      </c>
      <c r="B401" s="141">
        <v>43037</v>
      </c>
      <c r="C401">
        <v>0</v>
      </c>
    </row>
    <row r="402" spans="1:3" x14ac:dyDescent="0.25">
      <c r="A402">
        <v>20171030</v>
      </c>
      <c r="B402" s="141">
        <v>43038</v>
      </c>
      <c r="C402">
        <v>1</v>
      </c>
    </row>
    <row r="403" spans="1:3" x14ac:dyDescent="0.25">
      <c r="A403">
        <v>20171031</v>
      </c>
      <c r="B403" s="141">
        <v>43039</v>
      </c>
      <c r="C403">
        <v>1</v>
      </c>
    </row>
    <row r="404" spans="1:3" x14ac:dyDescent="0.25">
      <c r="A404">
        <v>20171101</v>
      </c>
      <c r="B404" s="141">
        <v>43040</v>
      </c>
      <c r="C404">
        <v>1</v>
      </c>
    </row>
    <row r="405" spans="1:3" x14ac:dyDescent="0.25">
      <c r="A405">
        <v>20171102</v>
      </c>
      <c r="B405" s="141">
        <v>43041</v>
      </c>
      <c r="C405">
        <v>1</v>
      </c>
    </row>
    <row r="406" spans="1:3" x14ac:dyDescent="0.25">
      <c r="A406">
        <v>20171103</v>
      </c>
      <c r="B406" s="141">
        <v>43042</v>
      </c>
      <c r="C406">
        <v>1</v>
      </c>
    </row>
    <row r="407" spans="1:3" x14ac:dyDescent="0.25">
      <c r="A407">
        <v>20171104</v>
      </c>
      <c r="B407" s="141">
        <v>43043</v>
      </c>
      <c r="C407">
        <v>0</v>
      </c>
    </row>
    <row r="408" spans="1:3" x14ac:dyDescent="0.25">
      <c r="A408">
        <v>20171105</v>
      </c>
      <c r="B408" s="141">
        <v>43044</v>
      </c>
      <c r="C408">
        <v>0</v>
      </c>
    </row>
    <row r="409" spans="1:3" x14ac:dyDescent="0.25">
      <c r="A409">
        <v>20171106</v>
      </c>
      <c r="B409" s="141">
        <v>43045</v>
      </c>
      <c r="C409">
        <v>1</v>
      </c>
    </row>
    <row r="410" spans="1:3" x14ac:dyDescent="0.25">
      <c r="A410">
        <v>20171107</v>
      </c>
      <c r="B410" s="141">
        <v>43046</v>
      </c>
      <c r="C410">
        <v>1</v>
      </c>
    </row>
    <row r="411" spans="1:3" x14ac:dyDescent="0.25">
      <c r="A411">
        <v>20171108</v>
      </c>
      <c r="B411" s="141">
        <v>43047</v>
      </c>
      <c r="C411">
        <v>1</v>
      </c>
    </row>
    <row r="412" spans="1:3" x14ac:dyDescent="0.25">
      <c r="A412">
        <v>20171109</v>
      </c>
      <c r="B412" s="141">
        <v>43048</v>
      </c>
      <c r="C412">
        <v>1</v>
      </c>
    </row>
    <row r="413" spans="1:3" x14ac:dyDescent="0.25">
      <c r="A413">
        <v>20171110</v>
      </c>
      <c r="B413" s="141">
        <v>43049</v>
      </c>
      <c r="C413">
        <v>1</v>
      </c>
    </row>
    <row r="414" spans="1:3" x14ac:dyDescent="0.25">
      <c r="A414">
        <v>20171111</v>
      </c>
      <c r="B414" s="141">
        <v>43050</v>
      </c>
      <c r="C414">
        <v>0</v>
      </c>
    </row>
    <row r="415" spans="1:3" x14ac:dyDescent="0.25">
      <c r="A415">
        <v>20171112</v>
      </c>
      <c r="B415" s="141">
        <v>43051</v>
      </c>
      <c r="C415">
        <v>0</v>
      </c>
    </row>
    <row r="416" spans="1:3" x14ac:dyDescent="0.25">
      <c r="A416">
        <v>20171113</v>
      </c>
      <c r="B416" s="141">
        <v>43052</v>
      </c>
      <c r="C416">
        <v>1</v>
      </c>
    </row>
    <row r="417" spans="1:3" x14ac:dyDescent="0.25">
      <c r="A417">
        <v>20171114</v>
      </c>
      <c r="B417" s="141">
        <v>43053</v>
      </c>
      <c r="C417">
        <v>1</v>
      </c>
    </row>
    <row r="418" spans="1:3" x14ac:dyDescent="0.25">
      <c r="A418">
        <v>20171115</v>
      </c>
      <c r="B418" s="141">
        <v>43054</v>
      </c>
      <c r="C418">
        <v>1</v>
      </c>
    </row>
    <row r="419" spans="1:3" x14ac:dyDescent="0.25">
      <c r="A419">
        <v>20171116</v>
      </c>
      <c r="B419" s="141">
        <v>43055</v>
      </c>
      <c r="C419">
        <v>1</v>
      </c>
    </row>
    <row r="420" spans="1:3" x14ac:dyDescent="0.25">
      <c r="A420">
        <v>20171117</v>
      </c>
      <c r="B420" s="141">
        <v>43056</v>
      </c>
      <c r="C420">
        <v>1</v>
      </c>
    </row>
    <row r="421" spans="1:3" x14ac:dyDescent="0.25">
      <c r="A421">
        <v>20171118</v>
      </c>
      <c r="B421" s="141">
        <v>43057</v>
      </c>
      <c r="C421">
        <v>0</v>
      </c>
    </row>
    <row r="422" spans="1:3" x14ac:dyDescent="0.25">
      <c r="A422">
        <v>20171119</v>
      </c>
      <c r="B422" s="141">
        <v>43058</v>
      </c>
      <c r="C422">
        <v>0</v>
      </c>
    </row>
    <row r="423" spans="1:3" x14ac:dyDescent="0.25">
      <c r="A423">
        <v>20171120</v>
      </c>
      <c r="B423" s="141">
        <v>43059</v>
      </c>
      <c r="C423">
        <v>1</v>
      </c>
    </row>
    <row r="424" spans="1:3" x14ac:dyDescent="0.25">
      <c r="A424">
        <v>20171121</v>
      </c>
      <c r="B424" s="141">
        <v>43060</v>
      </c>
      <c r="C424">
        <v>1</v>
      </c>
    </row>
    <row r="425" spans="1:3" x14ac:dyDescent="0.25">
      <c r="A425">
        <v>20171122</v>
      </c>
      <c r="B425" s="141">
        <v>43061</v>
      </c>
      <c r="C425">
        <v>1</v>
      </c>
    </row>
    <row r="426" spans="1:3" x14ac:dyDescent="0.25">
      <c r="A426">
        <v>20171123</v>
      </c>
      <c r="B426" s="141">
        <v>43062</v>
      </c>
      <c r="C426">
        <v>1</v>
      </c>
    </row>
    <row r="427" spans="1:3" x14ac:dyDescent="0.25">
      <c r="A427">
        <v>20171124</v>
      </c>
      <c r="B427" s="141">
        <v>43063</v>
      </c>
      <c r="C427">
        <v>1</v>
      </c>
    </row>
    <row r="428" spans="1:3" x14ac:dyDescent="0.25">
      <c r="A428">
        <v>20171125</v>
      </c>
      <c r="B428" s="141">
        <v>43064</v>
      </c>
      <c r="C428">
        <v>0</v>
      </c>
    </row>
    <row r="429" spans="1:3" x14ac:dyDescent="0.25">
      <c r="A429">
        <v>20171126</v>
      </c>
      <c r="B429" s="141">
        <v>43065</v>
      </c>
      <c r="C429">
        <v>0</v>
      </c>
    </row>
    <row r="430" spans="1:3" x14ac:dyDescent="0.25">
      <c r="A430">
        <v>20171127</v>
      </c>
      <c r="B430" s="141">
        <v>43066</v>
      </c>
      <c r="C430">
        <v>1</v>
      </c>
    </row>
    <row r="431" spans="1:3" x14ac:dyDescent="0.25">
      <c r="A431">
        <v>20171128</v>
      </c>
      <c r="B431" s="141">
        <v>43067</v>
      </c>
      <c r="C431">
        <v>1</v>
      </c>
    </row>
    <row r="432" spans="1:3" x14ac:dyDescent="0.25">
      <c r="A432">
        <v>20171129</v>
      </c>
      <c r="B432" s="141">
        <v>43068</v>
      </c>
      <c r="C432">
        <v>1</v>
      </c>
    </row>
    <row r="433" spans="1:3" x14ac:dyDescent="0.25">
      <c r="A433">
        <v>20171130</v>
      </c>
      <c r="B433" s="141">
        <v>43069</v>
      </c>
      <c r="C433">
        <v>1</v>
      </c>
    </row>
    <row r="434" spans="1:3" x14ac:dyDescent="0.25">
      <c r="A434">
        <v>20171201</v>
      </c>
      <c r="B434" s="141">
        <v>43070</v>
      </c>
      <c r="C434">
        <v>1</v>
      </c>
    </row>
    <row r="435" spans="1:3" x14ac:dyDescent="0.25">
      <c r="A435">
        <v>20171202</v>
      </c>
      <c r="B435" s="141">
        <v>43071</v>
      </c>
      <c r="C435">
        <v>0</v>
      </c>
    </row>
    <row r="436" spans="1:3" x14ac:dyDescent="0.25">
      <c r="A436">
        <v>20171203</v>
      </c>
      <c r="B436" s="141">
        <v>43072</v>
      </c>
      <c r="C436">
        <v>0</v>
      </c>
    </row>
    <row r="437" spans="1:3" x14ac:dyDescent="0.25">
      <c r="A437">
        <v>20171204</v>
      </c>
      <c r="B437" s="141">
        <v>43073</v>
      </c>
      <c r="C437">
        <v>1</v>
      </c>
    </row>
    <row r="438" spans="1:3" x14ac:dyDescent="0.25">
      <c r="A438">
        <v>20171205</v>
      </c>
      <c r="B438" s="141">
        <v>43074</v>
      </c>
      <c r="C438">
        <v>1</v>
      </c>
    </row>
    <row r="439" spans="1:3" x14ac:dyDescent="0.25">
      <c r="A439">
        <v>20171206</v>
      </c>
      <c r="B439" s="141">
        <v>43075</v>
      </c>
      <c r="C439">
        <v>1</v>
      </c>
    </row>
    <row r="440" spans="1:3" x14ac:dyDescent="0.25">
      <c r="A440">
        <v>20171207</v>
      </c>
      <c r="B440" s="141">
        <v>43076</v>
      </c>
      <c r="C440">
        <v>1</v>
      </c>
    </row>
    <row r="441" spans="1:3" x14ac:dyDescent="0.25">
      <c r="A441">
        <v>20171208</v>
      </c>
      <c r="B441" s="141">
        <v>43077</v>
      </c>
      <c r="C441">
        <v>1</v>
      </c>
    </row>
    <row r="442" spans="1:3" x14ac:dyDescent="0.25">
      <c r="A442">
        <v>20171209</v>
      </c>
      <c r="B442" s="141">
        <v>43078</v>
      </c>
      <c r="C442">
        <v>0</v>
      </c>
    </row>
    <row r="443" spans="1:3" x14ac:dyDescent="0.25">
      <c r="A443">
        <v>20171210</v>
      </c>
      <c r="B443" s="141">
        <v>43079</v>
      </c>
      <c r="C443">
        <v>0</v>
      </c>
    </row>
    <row r="444" spans="1:3" x14ac:dyDescent="0.25">
      <c r="A444">
        <v>20171211</v>
      </c>
      <c r="B444" s="141">
        <v>43080</v>
      </c>
      <c r="C444">
        <v>1</v>
      </c>
    </row>
    <row r="445" spans="1:3" x14ac:dyDescent="0.25">
      <c r="A445">
        <v>20171212</v>
      </c>
      <c r="B445" s="141">
        <v>43081</v>
      </c>
      <c r="C445">
        <v>1</v>
      </c>
    </row>
    <row r="446" spans="1:3" x14ac:dyDescent="0.25">
      <c r="A446">
        <v>20171213</v>
      </c>
      <c r="B446" s="141">
        <v>43082</v>
      </c>
      <c r="C446">
        <v>1</v>
      </c>
    </row>
    <row r="447" spans="1:3" x14ac:dyDescent="0.25">
      <c r="A447">
        <v>20171214</v>
      </c>
      <c r="B447" s="141">
        <v>43083</v>
      </c>
      <c r="C447">
        <v>1</v>
      </c>
    </row>
    <row r="448" spans="1:3" x14ac:dyDescent="0.25">
      <c r="A448">
        <v>20171215</v>
      </c>
      <c r="B448" s="141">
        <v>43084</v>
      </c>
      <c r="C448">
        <v>1</v>
      </c>
    </row>
    <row r="449" spans="1:3" x14ac:dyDescent="0.25">
      <c r="A449">
        <v>20171216</v>
      </c>
      <c r="B449" s="141">
        <v>43085</v>
      </c>
      <c r="C449">
        <v>0</v>
      </c>
    </row>
    <row r="450" spans="1:3" x14ac:dyDescent="0.25">
      <c r="A450">
        <v>20171217</v>
      </c>
      <c r="B450" s="141">
        <v>43086</v>
      </c>
      <c r="C450">
        <v>0</v>
      </c>
    </row>
    <row r="451" spans="1:3" x14ac:dyDescent="0.25">
      <c r="A451">
        <v>20171218</v>
      </c>
      <c r="B451" s="141">
        <v>43087</v>
      </c>
      <c r="C451">
        <v>1</v>
      </c>
    </row>
    <row r="452" spans="1:3" x14ac:dyDescent="0.25">
      <c r="A452">
        <v>20171219</v>
      </c>
      <c r="B452" s="141">
        <v>43088</v>
      </c>
      <c r="C452">
        <v>1</v>
      </c>
    </row>
    <row r="453" spans="1:3" x14ac:dyDescent="0.25">
      <c r="A453">
        <v>20171220</v>
      </c>
      <c r="B453" s="141">
        <v>43089</v>
      </c>
      <c r="C453">
        <v>1</v>
      </c>
    </row>
    <row r="454" spans="1:3" x14ac:dyDescent="0.25">
      <c r="A454">
        <v>20171221</v>
      </c>
      <c r="B454" s="141">
        <v>43090</v>
      </c>
      <c r="C454">
        <v>1</v>
      </c>
    </row>
    <row r="455" spans="1:3" x14ac:dyDescent="0.25">
      <c r="A455">
        <v>20171222</v>
      </c>
      <c r="B455" s="141">
        <v>43091</v>
      </c>
      <c r="C455">
        <v>1</v>
      </c>
    </row>
    <row r="456" spans="1:3" x14ac:dyDescent="0.25">
      <c r="A456">
        <v>20171223</v>
      </c>
      <c r="B456" s="141">
        <v>43092</v>
      </c>
      <c r="C456">
        <v>0</v>
      </c>
    </row>
    <row r="457" spans="1:3" x14ac:dyDescent="0.25">
      <c r="A457">
        <v>20171224</v>
      </c>
      <c r="B457" s="141">
        <v>43093</v>
      </c>
      <c r="C457">
        <v>0</v>
      </c>
    </row>
    <row r="458" spans="1:3" x14ac:dyDescent="0.25">
      <c r="A458">
        <v>20171225</v>
      </c>
      <c r="B458" s="141">
        <v>43094</v>
      </c>
      <c r="C458">
        <v>0</v>
      </c>
    </row>
    <row r="459" spans="1:3" x14ac:dyDescent="0.25">
      <c r="A459">
        <v>20171226</v>
      </c>
      <c r="B459" s="141">
        <v>43095</v>
      </c>
      <c r="C459">
        <v>0</v>
      </c>
    </row>
    <row r="460" spans="1:3" x14ac:dyDescent="0.25">
      <c r="A460">
        <v>20171227</v>
      </c>
      <c r="B460" s="141">
        <v>43096</v>
      </c>
      <c r="C460">
        <v>1</v>
      </c>
    </row>
    <row r="461" spans="1:3" x14ac:dyDescent="0.25">
      <c r="A461">
        <v>20171228</v>
      </c>
      <c r="B461" s="141">
        <v>43097</v>
      </c>
      <c r="C461">
        <v>1</v>
      </c>
    </row>
    <row r="462" spans="1:3" x14ac:dyDescent="0.25">
      <c r="A462">
        <v>20171229</v>
      </c>
      <c r="B462" s="141">
        <v>43098</v>
      </c>
      <c r="C462">
        <v>1</v>
      </c>
    </row>
    <row r="463" spans="1:3" x14ac:dyDescent="0.25">
      <c r="A463">
        <v>20171230</v>
      </c>
      <c r="B463" s="141">
        <v>43099</v>
      </c>
      <c r="C463">
        <v>0</v>
      </c>
    </row>
    <row r="464" spans="1:3" x14ac:dyDescent="0.25">
      <c r="A464">
        <v>20171231</v>
      </c>
      <c r="B464" s="141">
        <v>43100</v>
      </c>
      <c r="C464">
        <v>0</v>
      </c>
    </row>
    <row r="465" spans="1:3" x14ac:dyDescent="0.25">
      <c r="A465">
        <v>20180101</v>
      </c>
      <c r="B465" s="141">
        <v>43101</v>
      </c>
      <c r="C465">
        <v>0</v>
      </c>
    </row>
    <row r="466" spans="1:3" x14ac:dyDescent="0.25">
      <c r="A466">
        <v>20180102</v>
      </c>
      <c r="B466" s="141">
        <v>43102</v>
      </c>
      <c r="C466">
        <v>1</v>
      </c>
    </row>
    <row r="467" spans="1:3" x14ac:dyDescent="0.25">
      <c r="A467">
        <v>20180103</v>
      </c>
      <c r="B467" s="141">
        <v>43103</v>
      </c>
      <c r="C467">
        <v>1</v>
      </c>
    </row>
    <row r="468" spans="1:3" x14ac:dyDescent="0.25">
      <c r="A468">
        <v>20180104</v>
      </c>
      <c r="B468" s="141">
        <v>43104</v>
      </c>
      <c r="C468">
        <v>1</v>
      </c>
    </row>
    <row r="469" spans="1:3" x14ac:dyDescent="0.25">
      <c r="A469">
        <v>20180105</v>
      </c>
      <c r="B469" s="141">
        <v>43105</v>
      </c>
      <c r="C469">
        <v>1</v>
      </c>
    </row>
    <row r="470" spans="1:3" x14ac:dyDescent="0.25">
      <c r="A470">
        <v>20180106</v>
      </c>
      <c r="B470" s="141">
        <v>43106</v>
      </c>
      <c r="C470">
        <v>0</v>
      </c>
    </row>
    <row r="471" spans="1:3" x14ac:dyDescent="0.25">
      <c r="A471">
        <v>20180107</v>
      </c>
      <c r="B471" s="141">
        <v>43107</v>
      </c>
      <c r="C471">
        <v>0</v>
      </c>
    </row>
    <row r="472" spans="1:3" x14ac:dyDescent="0.25">
      <c r="A472">
        <v>20180108</v>
      </c>
      <c r="B472" s="141">
        <v>43108</v>
      </c>
      <c r="C472">
        <v>1</v>
      </c>
    </row>
    <row r="473" spans="1:3" x14ac:dyDescent="0.25">
      <c r="A473">
        <v>20180109</v>
      </c>
      <c r="B473" s="141">
        <v>43109</v>
      </c>
      <c r="C473">
        <v>1</v>
      </c>
    </row>
    <row r="474" spans="1:3" x14ac:dyDescent="0.25">
      <c r="A474">
        <v>20180110</v>
      </c>
      <c r="B474" s="141">
        <v>43110</v>
      </c>
      <c r="C474">
        <v>1</v>
      </c>
    </row>
    <row r="475" spans="1:3" x14ac:dyDescent="0.25">
      <c r="A475">
        <v>20180111</v>
      </c>
      <c r="B475" s="141">
        <v>43111</v>
      </c>
      <c r="C475">
        <v>1</v>
      </c>
    </row>
    <row r="476" spans="1:3" x14ac:dyDescent="0.25">
      <c r="A476">
        <v>20180112</v>
      </c>
      <c r="B476" s="141">
        <v>43112</v>
      </c>
      <c r="C476">
        <v>1</v>
      </c>
    </row>
    <row r="477" spans="1:3" x14ac:dyDescent="0.25">
      <c r="A477">
        <v>20180113</v>
      </c>
      <c r="B477" s="141">
        <v>43113</v>
      </c>
      <c r="C477">
        <v>0</v>
      </c>
    </row>
    <row r="478" spans="1:3" x14ac:dyDescent="0.25">
      <c r="A478">
        <v>20180114</v>
      </c>
      <c r="B478" s="141">
        <v>43114</v>
      </c>
      <c r="C478">
        <v>0</v>
      </c>
    </row>
    <row r="479" spans="1:3" x14ac:dyDescent="0.25">
      <c r="A479">
        <v>20180115</v>
      </c>
      <c r="B479" s="141">
        <v>43115</v>
      </c>
      <c r="C479">
        <v>1</v>
      </c>
    </row>
    <row r="480" spans="1:3" x14ac:dyDescent="0.25">
      <c r="A480">
        <v>20180116</v>
      </c>
      <c r="B480" s="141">
        <v>43116</v>
      </c>
      <c r="C480">
        <v>1</v>
      </c>
    </row>
    <row r="481" spans="1:3" x14ac:dyDescent="0.25">
      <c r="A481">
        <v>20180117</v>
      </c>
      <c r="B481" s="141">
        <v>43117</v>
      </c>
      <c r="C481">
        <v>1</v>
      </c>
    </row>
    <row r="482" spans="1:3" x14ac:dyDescent="0.25">
      <c r="A482">
        <v>20180118</v>
      </c>
      <c r="B482" s="141">
        <v>43118</v>
      </c>
      <c r="C482">
        <v>1</v>
      </c>
    </row>
    <row r="483" spans="1:3" x14ac:dyDescent="0.25">
      <c r="A483">
        <v>20180119</v>
      </c>
      <c r="B483" s="141">
        <v>43119</v>
      </c>
      <c r="C483">
        <v>1</v>
      </c>
    </row>
    <row r="484" spans="1:3" x14ac:dyDescent="0.25">
      <c r="A484">
        <v>20180120</v>
      </c>
      <c r="B484" s="141">
        <v>43120</v>
      </c>
      <c r="C484">
        <v>0</v>
      </c>
    </row>
    <row r="485" spans="1:3" x14ac:dyDescent="0.25">
      <c r="A485">
        <v>20180121</v>
      </c>
      <c r="B485" s="141">
        <v>43121</v>
      </c>
      <c r="C485">
        <v>0</v>
      </c>
    </row>
    <row r="486" spans="1:3" x14ac:dyDescent="0.25">
      <c r="A486">
        <v>20180122</v>
      </c>
      <c r="B486" s="141">
        <v>43122</v>
      </c>
      <c r="C486">
        <v>1</v>
      </c>
    </row>
    <row r="487" spans="1:3" x14ac:dyDescent="0.25">
      <c r="A487">
        <v>20180123</v>
      </c>
      <c r="B487" s="141">
        <v>43123</v>
      </c>
      <c r="C487">
        <v>1</v>
      </c>
    </row>
    <row r="488" spans="1:3" x14ac:dyDescent="0.25">
      <c r="A488">
        <v>20180124</v>
      </c>
      <c r="B488" s="141">
        <v>43124</v>
      </c>
      <c r="C488">
        <v>1</v>
      </c>
    </row>
    <row r="489" spans="1:3" x14ac:dyDescent="0.25">
      <c r="A489">
        <v>20180125</v>
      </c>
      <c r="B489" s="141">
        <v>43125</v>
      </c>
      <c r="C489">
        <v>1</v>
      </c>
    </row>
    <row r="490" spans="1:3" x14ac:dyDescent="0.25">
      <c r="A490">
        <v>20180126</v>
      </c>
      <c r="B490" s="141">
        <v>43126</v>
      </c>
      <c r="C490">
        <v>1</v>
      </c>
    </row>
    <row r="491" spans="1:3" x14ac:dyDescent="0.25">
      <c r="A491">
        <v>20180127</v>
      </c>
      <c r="B491" s="141">
        <v>43127</v>
      </c>
      <c r="C491">
        <v>0</v>
      </c>
    </row>
    <row r="492" spans="1:3" x14ac:dyDescent="0.25">
      <c r="A492">
        <v>20180128</v>
      </c>
      <c r="B492" s="141">
        <v>43128</v>
      </c>
      <c r="C492">
        <v>0</v>
      </c>
    </row>
    <row r="493" spans="1:3" x14ac:dyDescent="0.25">
      <c r="A493">
        <v>20180129</v>
      </c>
      <c r="B493" s="141">
        <v>43129</v>
      </c>
      <c r="C493">
        <v>1</v>
      </c>
    </row>
    <row r="494" spans="1:3" x14ac:dyDescent="0.25">
      <c r="A494">
        <v>20180130</v>
      </c>
      <c r="B494" s="141">
        <v>43130</v>
      </c>
      <c r="C494">
        <v>1</v>
      </c>
    </row>
    <row r="495" spans="1:3" x14ac:dyDescent="0.25">
      <c r="A495">
        <v>20180131</v>
      </c>
      <c r="B495" s="141">
        <v>43131</v>
      </c>
      <c r="C495">
        <v>1</v>
      </c>
    </row>
    <row r="496" spans="1:3" x14ac:dyDescent="0.25">
      <c r="A496">
        <v>20180201</v>
      </c>
      <c r="B496" s="141">
        <v>43132</v>
      </c>
      <c r="C496">
        <v>1</v>
      </c>
    </row>
    <row r="497" spans="1:3" x14ac:dyDescent="0.25">
      <c r="A497">
        <v>20180202</v>
      </c>
      <c r="B497" s="141">
        <v>43133</v>
      </c>
      <c r="C497">
        <v>1</v>
      </c>
    </row>
    <row r="498" spans="1:3" x14ac:dyDescent="0.25">
      <c r="A498">
        <v>20180203</v>
      </c>
      <c r="B498" s="141">
        <v>43134</v>
      </c>
      <c r="C498">
        <v>0</v>
      </c>
    </row>
    <row r="499" spans="1:3" x14ac:dyDescent="0.25">
      <c r="A499">
        <v>20180204</v>
      </c>
      <c r="B499" s="141">
        <v>43135</v>
      </c>
      <c r="C499">
        <v>0</v>
      </c>
    </row>
    <row r="500" spans="1:3" x14ac:dyDescent="0.25">
      <c r="A500">
        <v>20180205</v>
      </c>
      <c r="B500" s="141">
        <v>43136</v>
      </c>
      <c r="C500">
        <v>1</v>
      </c>
    </row>
    <row r="501" spans="1:3" x14ac:dyDescent="0.25">
      <c r="A501">
        <v>20180206</v>
      </c>
      <c r="B501" s="141">
        <v>43137</v>
      </c>
      <c r="C501">
        <v>1</v>
      </c>
    </row>
    <row r="502" spans="1:3" x14ac:dyDescent="0.25">
      <c r="A502">
        <v>20180207</v>
      </c>
      <c r="B502" s="141">
        <v>43138</v>
      </c>
      <c r="C502">
        <v>1</v>
      </c>
    </row>
    <row r="503" spans="1:3" x14ac:dyDescent="0.25">
      <c r="A503">
        <v>20180208</v>
      </c>
      <c r="B503" s="141">
        <v>43139</v>
      </c>
      <c r="C503">
        <v>1</v>
      </c>
    </row>
    <row r="504" spans="1:3" x14ac:dyDescent="0.25">
      <c r="A504">
        <v>20180209</v>
      </c>
      <c r="B504" s="141">
        <v>43140</v>
      </c>
      <c r="C504">
        <v>1</v>
      </c>
    </row>
    <row r="505" spans="1:3" x14ac:dyDescent="0.25">
      <c r="A505">
        <v>20180210</v>
      </c>
      <c r="B505" s="141">
        <v>43141</v>
      </c>
      <c r="C505">
        <v>0</v>
      </c>
    </row>
    <row r="506" spans="1:3" x14ac:dyDescent="0.25">
      <c r="A506">
        <v>20180211</v>
      </c>
      <c r="B506" s="141">
        <v>43142</v>
      </c>
      <c r="C506">
        <v>0</v>
      </c>
    </row>
    <row r="507" spans="1:3" x14ac:dyDescent="0.25">
      <c r="A507">
        <v>20180212</v>
      </c>
      <c r="B507" s="141">
        <v>43143</v>
      </c>
      <c r="C507">
        <v>1</v>
      </c>
    </row>
    <row r="508" spans="1:3" x14ac:dyDescent="0.25">
      <c r="A508">
        <v>20180213</v>
      </c>
      <c r="B508" s="141">
        <v>43144</v>
      </c>
      <c r="C508">
        <v>1</v>
      </c>
    </row>
    <row r="509" spans="1:3" x14ac:dyDescent="0.25">
      <c r="A509">
        <v>20180214</v>
      </c>
      <c r="B509" s="141">
        <v>43145</v>
      </c>
      <c r="C509">
        <v>1</v>
      </c>
    </row>
    <row r="510" spans="1:3" x14ac:dyDescent="0.25">
      <c r="A510">
        <v>20180215</v>
      </c>
      <c r="B510" s="141">
        <v>43146</v>
      </c>
      <c r="C510">
        <v>1</v>
      </c>
    </row>
    <row r="511" spans="1:3" x14ac:dyDescent="0.25">
      <c r="A511">
        <v>20180216</v>
      </c>
      <c r="B511" s="141">
        <v>43147</v>
      </c>
      <c r="C511">
        <v>1</v>
      </c>
    </row>
    <row r="512" spans="1:3" x14ac:dyDescent="0.25">
      <c r="A512">
        <v>20180217</v>
      </c>
      <c r="B512" s="141">
        <v>43148</v>
      </c>
      <c r="C512">
        <v>0</v>
      </c>
    </row>
    <row r="513" spans="1:3" x14ac:dyDescent="0.25">
      <c r="A513">
        <v>20180218</v>
      </c>
      <c r="B513" s="141">
        <v>43149</v>
      </c>
      <c r="C513">
        <v>0</v>
      </c>
    </row>
    <row r="514" spans="1:3" x14ac:dyDescent="0.25">
      <c r="A514">
        <v>20180219</v>
      </c>
      <c r="B514" s="141">
        <v>43150</v>
      </c>
      <c r="C514">
        <v>1</v>
      </c>
    </row>
    <row r="515" spans="1:3" x14ac:dyDescent="0.25">
      <c r="A515">
        <v>20180220</v>
      </c>
      <c r="B515" s="141">
        <v>43151</v>
      </c>
      <c r="C515">
        <v>1</v>
      </c>
    </row>
    <row r="516" spans="1:3" x14ac:dyDescent="0.25">
      <c r="A516">
        <v>20180221</v>
      </c>
      <c r="B516" s="141">
        <v>43152</v>
      </c>
      <c r="C516">
        <v>1</v>
      </c>
    </row>
    <row r="517" spans="1:3" x14ac:dyDescent="0.25">
      <c r="A517">
        <v>20180222</v>
      </c>
      <c r="B517" s="141">
        <v>43153</v>
      </c>
      <c r="C517">
        <v>1</v>
      </c>
    </row>
    <row r="518" spans="1:3" x14ac:dyDescent="0.25">
      <c r="A518">
        <v>20180223</v>
      </c>
      <c r="B518" s="141">
        <v>43154</v>
      </c>
      <c r="C518">
        <v>1</v>
      </c>
    </row>
    <row r="519" spans="1:3" x14ac:dyDescent="0.25">
      <c r="A519">
        <v>20180224</v>
      </c>
      <c r="B519" s="141">
        <v>43155</v>
      </c>
      <c r="C519">
        <v>0</v>
      </c>
    </row>
    <row r="520" spans="1:3" x14ac:dyDescent="0.25">
      <c r="A520">
        <v>20180225</v>
      </c>
      <c r="B520" s="141">
        <v>43156</v>
      </c>
      <c r="C520">
        <v>0</v>
      </c>
    </row>
    <row r="521" spans="1:3" x14ac:dyDescent="0.25">
      <c r="A521">
        <v>20180226</v>
      </c>
      <c r="B521" s="141">
        <v>43157</v>
      </c>
      <c r="C521">
        <v>1</v>
      </c>
    </row>
    <row r="522" spans="1:3" x14ac:dyDescent="0.25">
      <c r="A522">
        <v>20180227</v>
      </c>
      <c r="B522" s="141">
        <v>43158</v>
      </c>
      <c r="C522">
        <v>1</v>
      </c>
    </row>
    <row r="523" spans="1:3" x14ac:dyDescent="0.25">
      <c r="A523">
        <v>20180228</v>
      </c>
      <c r="B523" s="141">
        <v>43159</v>
      </c>
      <c r="C523">
        <v>1</v>
      </c>
    </row>
    <row r="524" spans="1:3" x14ac:dyDescent="0.25">
      <c r="A524">
        <v>20180301</v>
      </c>
      <c r="B524" s="141">
        <v>43160</v>
      </c>
      <c r="C524">
        <v>1</v>
      </c>
    </row>
    <row r="525" spans="1:3" x14ac:dyDescent="0.25">
      <c r="A525">
        <v>20180302</v>
      </c>
      <c r="B525" s="141">
        <v>43161</v>
      </c>
      <c r="C525">
        <v>1</v>
      </c>
    </row>
    <row r="526" spans="1:3" x14ac:dyDescent="0.25">
      <c r="A526">
        <v>20180303</v>
      </c>
      <c r="B526" s="141">
        <v>43162</v>
      </c>
      <c r="C526">
        <v>0</v>
      </c>
    </row>
    <row r="527" spans="1:3" x14ac:dyDescent="0.25">
      <c r="A527">
        <v>20180304</v>
      </c>
      <c r="B527" s="141">
        <v>43163</v>
      </c>
      <c r="C527">
        <v>0</v>
      </c>
    </row>
    <row r="528" spans="1:3" x14ac:dyDescent="0.25">
      <c r="A528">
        <v>20180305</v>
      </c>
      <c r="B528" s="141">
        <v>43164</v>
      </c>
      <c r="C528">
        <v>1</v>
      </c>
    </row>
    <row r="529" spans="1:3" x14ac:dyDescent="0.25">
      <c r="A529">
        <v>20180306</v>
      </c>
      <c r="B529" s="141">
        <v>43165</v>
      </c>
      <c r="C529">
        <v>1</v>
      </c>
    </row>
    <row r="530" spans="1:3" x14ac:dyDescent="0.25">
      <c r="A530">
        <v>20180307</v>
      </c>
      <c r="B530" s="141">
        <v>43166</v>
      </c>
      <c r="C530">
        <v>1</v>
      </c>
    </row>
    <row r="531" spans="1:3" x14ac:dyDescent="0.25">
      <c r="A531">
        <v>20180308</v>
      </c>
      <c r="B531" s="141">
        <v>43167</v>
      </c>
      <c r="C531">
        <v>1</v>
      </c>
    </row>
    <row r="532" spans="1:3" x14ac:dyDescent="0.25">
      <c r="A532">
        <v>20180309</v>
      </c>
      <c r="B532" s="141">
        <v>43168</v>
      </c>
      <c r="C532">
        <v>1</v>
      </c>
    </row>
    <row r="533" spans="1:3" x14ac:dyDescent="0.25">
      <c r="A533">
        <v>20180310</v>
      </c>
      <c r="B533" s="141">
        <v>43169</v>
      </c>
      <c r="C533">
        <v>0</v>
      </c>
    </row>
    <row r="534" spans="1:3" x14ac:dyDescent="0.25">
      <c r="A534">
        <v>20180311</v>
      </c>
      <c r="B534" s="141">
        <v>43170</v>
      </c>
      <c r="C534">
        <v>0</v>
      </c>
    </row>
    <row r="535" spans="1:3" x14ac:dyDescent="0.25">
      <c r="A535">
        <v>20180312</v>
      </c>
      <c r="B535" s="141">
        <v>43171</v>
      </c>
      <c r="C535">
        <v>1</v>
      </c>
    </row>
    <row r="536" spans="1:3" x14ac:dyDescent="0.25">
      <c r="A536">
        <v>20180313</v>
      </c>
      <c r="B536" s="141">
        <v>43172</v>
      </c>
      <c r="C536">
        <v>1</v>
      </c>
    </row>
    <row r="537" spans="1:3" x14ac:dyDescent="0.25">
      <c r="A537">
        <v>20180314</v>
      </c>
      <c r="B537" s="141">
        <v>43173</v>
      </c>
      <c r="C537">
        <v>1</v>
      </c>
    </row>
    <row r="538" spans="1:3" x14ac:dyDescent="0.25">
      <c r="A538">
        <v>20180315</v>
      </c>
      <c r="B538" s="141">
        <v>43174</v>
      </c>
      <c r="C538">
        <v>1</v>
      </c>
    </row>
    <row r="539" spans="1:3" x14ac:dyDescent="0.25">
      <c r="A539">
        <v>20180316</v>
      </c>
      <c r="B539" s="141">
        <v>43175</v>
      </c>
      <c r="C539">
        <v>1</v>
      </c>
    </row>
    <row r="540" spans="1:3" x14ac:dyDescent="0.25">
      <c r="A540">
        <v>20180317</v>
      </c>
      <c r="B540" s="141">
        <v>43176</v>
      </c>
      <c r="C540">
        <v>0</v>
      </c>
    </row>
    <row r="541" spans="1:3" x14ac:dyDescent="0.25">
      <c r="A541">
        <v>20180318</v>
      </c>
      <c r="B541" s="141">
        <v>43177</v>
      </c>
      <c r="C541">
        <v>0</v>
      </c>
    </row>
    <row r="542" spans="1:3" x14ac:dyDescent="0.25">
      <c r="A542">
        <v>20180319</v>
      </c>
      <c r="B542" s="141">
        <v>43178</v>
      </c>
      <c r="C542">
        <v>1</v>
      </c>
    </row>
    <row r="543" spans="1:3" x14ac:dyDescent="0.25">
      <c r="A543">
        <v>20180320</v>
      </c>
      <c r="B543" s="141">
        <v>43179</v>
      </c>
      <c r="C543">
        <v>1</v>
      </c>
    </row>
    <row r="544" spans="1:3" x14ac:dyDescent="0.25">
      <c r="A544">
        <v>20180321</v>
      </c>
      <c r="B544" s="141">
        <v>43180</v>
      </c>
      <c r="C544">
        <v>1</v>
      </c>
    </row>
    <row r="545" spans="1:3" x14ac:dyDescent="0.25">
      <c r="A545">
        <v>20180322</v>
      </c>
      <c r="B545" s="141">
        <v>43181</v>
      </c>
      <c r="C545">
        <v>1</v>
      </c>
    </row>
    <row r="546" spans="1:3" x14ac:dyDescent="0.25">
      <c r="A546">
        <v>20180323</v>
      </c>
      <c r="B546" s="141">
        <v>43182</v>
      </c>
      <c r="C546">
        <v>1</v>
      </c>
    </row>
    <row r="547" spans="1:3" x14ac:dyDescent="0.25">
      <c r="A547">
        <v>20180324</v>
      </c>
      <c r="B547" s="141">
        <v>43183</v>
      </c>
      <c r="C547">
        <v>0</v>
      </c>
    </row>
    <row r="548" spans="1:3" x14ac:dyDescent="0.25">
      <c r="A548">
        <v>20180325</v>
      </c>
      <c r="B548" s="141">
        <v>43184</v>
      </c>
      <c r="C548">
        <v>0</v>
      </c>
    </row>
    <row r="549" spans="1:3" x14ac:dyDescent="0.25">
      <c r="A549">
        <v>20180326</v>
      </c>
      <c r="B549" s="141">
        <v>43185</v>
      </c>
      <c r="C549">
        <v>1</v>
      </c>
    </row>
    <row r="550" spans="1:3" x14ac:dyDescent="0.25">
      <c r="A550">
        <v>20180327</v>
      </c>
      <c r="B550" s="141">
        <v>43186</v>
      </c>
      <c r="C550">
        <v>1</v>
      </c>
    </row>
    <row r="551" spans="1:3" x14ac:dyDescent="0.25">
      <c r="A551">
        <v>20180328</v>
      </c>
      <c r="B551" s="141">
        <v>43187</v>
      </c>
      <c r="C551">
        <v>1</v>
      </c>
    </row>
    <row r="552" spans="1:3" x14ac:dyDescent="0.25">
      <c r="A552">
        <v>20180329</v>
      </c>
      <c r="B552" s="141">
        <v>43188</v>
      </c>
      <c r="C552">
        <v>0</v>
      </c>
    </row>
    <row r="553" spans="1:3" x14ac:dyDescent="0.25">
      <c r="A553">
        <v>20180330</v>
      </c>
      <c r="B553" s="141">
        <v>43189</v>
      </c>
      <c r="C553">
        <v>0</v>
      </c>
    </row>
    <row r="554" spans="1:3" x14ac:dyDescent="0.25">
      <c r="A554">
        <v>20180331</v>
      </c>
      <c r="B554" s="141">
        <v>43190</v>
      </c>
      <c r="C554">
        <v>0</v>
      </c>
    </row>
    <row r="555" spans="1:3" x14ac:dyDescent="0.25">
      <c r="A555">
        <v>20180401</v>
      </c>
      <c r="B555" s="141">
        <v>43191</v>
      </c>
      <c r="C555">
        <v>0</v>
      </c>
    </row>
    <row r="556" spans="1:3" x14ac:dyDescent="0.25">
      <c r="A556">
        <v>20180402</v>
      </c>
      <c r="B556" s="141">
        <v>43192</v>
      </c>
      <c r="C556">
        <v>0</v>
      </c>
    </row>
    <row r="557" spans="1:3" x14ac:dyDescent="0.25">
      <c r="A557">
        <v>20180403</v>
      </c>
      <c r="B557" s="141">
        <v>43193</v>
      </c>
      <c r="C557">
        <v>1</v>
      </c>
    </row>
    <row r="558" spans="1:3" x14ac:dyDescent="0.25">
      <c r="A558">
        <v>20180404</v>
      </c>
      <c r="B558" s="141">
        <v>43194</v>
      </c>
      <c r="C558">
        <v>1</v>
      </c>
    </row>
    <row r="559" spans="1:3" x14ac:dyDescent="0.25">
      <c r="A559">
        <v>20180405</v>
      </c>
      <c r="B559" s="141">
        <v>43195</v>
      </c>
      <c r="C559">
        <v>1</v>
      </c>
    </row>
    <row r="560" spans="1:3" x14ac:dyDescent="0.25">
      <c r="A560">
        <v>20180406</v>
      </c>
      <c r="B560" s="141">
        <v>43196</v>
      </c>
      <c r="C560">
        <v>1</v>
      </c>
    </row>
    <row r="561" spans="1:3" x14ac:dyDescent="0.25">
      <c r="A561">
        <v>20180407</v>
      </c>
      <c r="B561" s="141">
        <v>43197</v>
      </c>
      <c r="C561">
        <v>0</v>
      </c>
    </row>
    <row r="562" spans="1:3" x14ac:dyDescent="0.25">
      <c r="A562">
        <v>20180408</v>
      </c>
      <c r="B562" s="141">
        <v>43198</v>
      </c>
      <c r="C562">
        <v>0</v>
      </c>
    </row>
    <row r="563" spans="1:3" x14ac:dyDescent="0.25">
      <c r="A563">
        <v>20180409</v>
      </c>
      <c r="B563" s="141">
        <v>43199</v>
      </c>
      <c r="C563">
        <v>1</v>
      </c>
    </row>
    <row r="564" spans="1:3" x14ac:dyDescent="0.25">
      <c r="A564">
        <v>20180410</v>
      </c>
      <c r="B564" s="141">
        <v>43200</v>
      </c>
      <c r="C564">
        <v>1</v>
      </c>
    </row>
    <row r="565" spans="1:3" x14ac:dyDescent="0.25">
      <c r="A565">
        <v>20180411</v>
      </c>
      <c r="B565" s="141">
        <v>43201</v>
      </c>
      <c r="C565">
        <v>1</v>
      </c>
    </row>
    <row r="566" spans="1:3" x14ac:dyDescent="0.25">
      <c r="A566">
        <v>20180412</v>
      </c>
      <c r="B566" s="141">
        <v>43202</v>
      </c>
      <c r="C566">
        <v>1</v>
      </c>
    </row>
    <row r="567" spans="1:3" x14ac:dyDescent="0.25">
      <c r="A567">
        <v>20180413</v>
      </c>
      <c r="B567" s="141">
        <v>43203</v>
      </c>
      <c r="C567">
        <v>1</v>
      </c>
    </row>
    <row r="568" spans="1:3" x14ac:dyDescent="0.25">
      <c r="A568">
        <v>20180414</v>
      </c>
      <c r="B568" s="141">
        <v>43204</v>
      </c>
      <c r="C568">
        <v>0</v>
      </c>
    </row>
    <row r="569" spans="1:3" x14ac:dyDescent="0.25">
      <c r="A569">
        <v>20180415</v>
      </c>
      <c r="B569" s="141">
        <v>43205</v>
      </c>
      <c r="C569">
        <v>0</v>
      </c>
    </row>
    <row r="570" spans="1:3" x14ac:dyDescent="0.25">
      <c r="A570">
        <v>20180416</v>
      </c>
      <c r="B570" s="141">
        <v>43206</v>
      </c>
      <c r="C570">
        <v>1</v>
      </c>
    </row>
    <row r="571" spans="1:3" x14ac:dyDescent="0.25">
      <c r="A571">
        <v>20180417</v>
      </c>
      <c r="B571" s="141">
        <v>43207</v>
      </c>
      <c r="C571">
        <v>1</v>
      </c>
    </row>
    <row r="572" spans="1:3" x14ac:dyDescent="0.25">
      <c r="A572">
        <v>20180418</v>
      </c>
      <c r="B572" s="141">
        <v>43208</v>
      </c>
      <c r="C572">
        <v>1</v>
      </c>
    </row>
    <row r="573" spans="1:3" x14ac:dyDescent="0.25">
      <c r="A573">
        <v>20180419</v>
      </c>
      <c r="B573" s="141">
        <v>43209</v>
      </c>
      <c r="C573">
        <v>1</v>
      </c>
    </row>
    <row r="574" spans="1:3" x14ac:dyDescent="0.25">
      <c r="A574">
        <v>20180420</v>
      </c>
      <c r="B574" s="141">
        <v>43210</v>
      </c>
      <c r="C574">
        <v>1</v>
      </c>
    </row>
    <row r="575" spans="1:3" x14ac:dyDescent="0.25">
      <c r="A575">
        <v>20180421</v>
      </c>
      <c r="B575" s="141">
        <v>43211</v>
      </c>
      <c r="C575">
        <v>0</v>
      </c>
    </row>
    <row r="576" spans="1:3" x14ac:dyDescent="0.25">
      <c r="A576">
        <v>20180422</v>
      </c>
      <c r="B576" s="141">
        <v>43212</v>
      </c>
      <c r="C576">
        <v>0</v>
      </c>
    </row>
    <row r="577" spans="1:3" x14ac:dyDescent="0.25">
      <c r="A577">
        <v>20180423</v>
      </c>
      <c r="B577" s="141">
        <v>43213</v>
      </c>
      <c r="C577">
        <v>1</v>
      </c>
    </row>
    <row r="578" spans="1:3" x14ac:dyDescent="0.25">
      <c r="A578">
        <v>20180424</v>
      </c>
      <c r="B578" s="141">
        <v>43214</v>
      </c>
      <c r="C578">
        <v>1</v>
      </c>
    </row>
    <row r="579" spans="1:3" x14ac:dyDescent="0.25">
      <c r="A579">
        <v>20180425</v>
      </c>
      <c r="B579" s="141">
        <v>43215</v>
      </c>
      <c r="C579">
        <v>1</v>
      </c>
    </row>
    <row r="580" spans="1:3" x14ac:dyDescent="0.25">
      <c r="A580">
        <v>20180426</v>
      </c>
      <c r="B580" s="141">
        <v>43216</v>
      </c>
      <c r="C580">
        <v>1</v>
      </c>
    </row>
    <row r="581" spans="1:3" x14ac:dyDescent="0.25">
      <c r="A581">
        <v>20180427</v>
      </c>
      <c r="B581" s="141">
        <v>43217</v>
      </c>
      <c r="C581">
        <v>1</v>
      </c>
    </row>
    <row r="582" spans="1:3" x14ac:dyDescent="0.25">
      <c r="A582">
        <v>20180428</v>
      </c>
      <c r="B582" s="141">
        <v>43218</v>
      </c>
      <c r="C582">
        <v>0</v>
      </c>
    </row>
    <row r="583" spans="1:3" x14ac:dyDescent="0.25">
      <c r="A583">
        <v>20180429</v>
      </c>
      <c r="B583" s="141">
        <v>43219</v>
      </c>
      <c r="C583">
        <v>0</v>
      </c>
    </row>
    <row r="584" spans="1:3" x14ac:dyDescent="0.25">
      <c r="A584">
        <v>20180430</v>
      </c>
      <c r="B584" s="141">
        <v>43220</v>
      </c>
      <c r="C584">
        <v>1</v>
      </c>
    </row>
    <row r="585" spans="1:3" x14ac:dyDescent="0.25">
      <c r="A585">
        <v>20180501</v>
      </c>
      <c r="B585" s="141">
        <v>43221</v>
      </c>
      <c r="C585">
        <v>0</v>
      </c>
    </row>
    <row r="586" spans="1:3" x14ac:dyDescent="0.25">
      <c r="A586">
        <v>20180502</v>
      </c>
      <c r="B586" s="141">
        <v>43222</v>
      </c>
      <c r="C586">
        <v>1</v>
      </c>
    </row>
    <row r="587" spans="1:3" x14ac:dyDescent="0.25">
      <c r="A587">
        <v>20180503</v>
      </c>
      <c r="B587" s="141">
        <v>43223</v>
      </c>
      <c r="C587">
        <v>1</v>
      </c>
    </row>
    <row r="588" spans="1:3" x14ac:dyDescent="0.25">
      <c r="A588">
        <v>20180504</v>
      </c>
      <c r="B588" s="141">
        <v>43224</v>
      </c>
      <c r="C588">
        <v>1</v>
      </c>
    </row>
    <row r="589" spans="1:3" x14ac:dyDescent="0.25">
      <c r="A589">
        <v>20180505</v>
      </c>
      <c r="B589" s="141">
        <v>43225</v>
      </c>
      <c r="C589">
        <v>0</v>
      </c>
    </row>
    <row r="590" spans="1:3" x14ac:dyDescent="0.25">
      <c r="A590">
        <v>20180506</v>
      </c>
      <c r="B590" s="141">
        <v>43226</v>
      </c>
      <c r="C590">
        <v>0</v>
      </c>
    </row>
    <row r="591" spans="1:3" x14ac:dyDescent="0.25">
      <c r="A591">
        <v>20180507</v>
      </c>
      <c r="B591" s="141">
        <v>43227</v>
      </c>
      <c r="C591">
        <v>1</v>
      </c>
    </row>
    <row r="592" spans="1:3" x14ac:dyDescent="0.25">
      <c r="A592">
        <v>20180508</v>
      </c>
      <c r="B592" s="141">
        <v>43228</v>
      </c>
      <c r="C592">
        <v>1</v>
      </c>
    </row>
    <row r="593" spans="1:3" x14ac:dyDescent="0.25">
      <c r="A593">
        <v>20180509</v>
      </c>
      <c r="B593" s="141">
        <v>43229</v>
      </c>
      <c r="C593">
        <v>1</v>
      </c>
    </row>
    <row r="594" spans="1:3" x14ac:dyDescent="0.25">
      <c r="A594">
        <v>20180510</v>
      </c>
      <c r="B594" s="141">
        <v>43230</v>
      </c>
      <c r="C594">
        <v>0</v>
      </c>
    </row>
    <row r="595" spans="1:3" x14ac:dyDescent="0.25">
      <c r="A595">
        <v>20180511</v>
      </c>
      <c r="B595" s="141">
        <v>43231</v>
      </c>
      <c r="C595">
        <v>1</v>
      </c>
    </row>
    <row r="596" spans="1:3" x14ac:dyDescent="0.25">
      <c r="A596">
        <v>20180512</v>
      </c>
      <c r="B596" s="141">
        <v>43232</v>
      </c>
      <c r="C596">
        <v>0</v>
      </c>
    </row>
    <row r="597" spans="1:3" x14ac:dyDescent="0.25">
      <c r="A597">
        <v>20180513</v>
      </c>
      <c r="B597" s="141">
        <v>43233</v>
      </c>
      <c r="C597">
        <v>0</v>
      </c>
    </row>
    <row r="598" spans="1:3" x14ac:dyDescent="0.25">
      <c r="A598">
        <v>20180514</v>
      </c>
      <c r="B598" s="141">
        <v>43234</v>
      </c>
      <c r="C598">
        <v>1</v>
      </c>
    </row>
    <row r="599" spans="1:3" x14ac:dyDescent="0.25">
      <c r="A599">
        <v>20180515</v>
      </c>
      <c r="B599" s="141">
        <v>43235</v>
      </c>
      <c r="C599">
        <v>1</v>
      </c>
    </row>
    <row r="600" spans="1:3" x14ac:dyDescent="0.25">
      <c r="A600">
        <v>20180516</v>
      </c>
      <c r="B600" s="141">
        <v>43236</v>
      </c>
      <c r="C600">
        <v>1</v>
      </c>
    </row>
    <row r="601" spans="1:3" x14ac:dyDescent="0.25">
      <c r="A601">
        <v>20180517</v>
      </c>
      <c r="B601" s="141">
        <v>43237</v>
      </c>
      <c r="C601">
        <v>0</v>
      </c>
    </row>
    <row r="602" spans="1:3" x14ac:dyDescent="0.25">
      <c r="A602">
        <v>20180518</v>
      </c>
      <c r="B602" s="141">
        <v>43238</v>
      </c>
      <c r="C602">
        <v>1</v>
      </c>
    </row>
    <row r="603" spans="1:3" x14ac:dyDescent="0.25">
      <c r="A603">
        <v>20180519</v>
      </c>
      <c r="B603" s="141">
        <v>43239</v>
      </c>
      <c r="C603">
        <v>0</v>
      </c>
    </row>
    <row r="604" spans="1:3" x14ac:dyDescent="0.25">
      <c r="A604">
        <v>20180520</v>
      </c>
      <c r="B604" s="141">
        <v>43240</v>
      </c>
      <c r="C604">
        <v>0</v>
      </c>
    </row>
    <row r="605" spans="1:3" x14ac:dyDescent="0.25">
      <c r="A605">
        <v>20180521</v>
      </c>
      <c r="B605" s="141">
        <v>43241</v>
      </c>
      <c r="C605">
        <v>0</v>
      </c>
    </row>
    <row r="606" spans="1:3" x14ac:dyDescent="0.25">
      <c r="A606">
        <v>20180522</v>
      </c>
      <c r="B606" s="141">
        <v>43242</v>
      </c>
      <c r="C606">
        <v>1</v>
      </c>
    </row>
    <row r="607" spans="1:3" x14ac:dyDescent="0.25">
      <c r="A607">
        <v>20180523</v>
      </c>
      <c r="B607" s="141">
        <v>43243</v>
      </c>
      <c r="C607">
        <v>1</v>
      </c>
    </row>
    <row r="608" spans="1:3" x14ac:dyDescent="0.25">
      <c r="A608">
        <v>20180524</v>
      </c>
      <c r="B608" s="141">
        <v>43244</v>
      </c>
      <c r="C608">
        <v>1</v>
      </c>
    </row>
    <row r="609" spans="1:3" x14ac:dyDescent="0.25">
      <c r="A609">
        <v>20180525</v>
      </c>
      <c r="B609" s="141">
        <v>43245</v>
      </c>
      <c r="C609">
        <v>1</v>
      </c>
    </row>
    <row r="610" spans="1:3" x14ac:dyDescent="0.25">
      <c r="A610">
        <v>20180526</v>
      </c>
      <c r="B610" s="141">
        <v>43246</v>
      </c>
      <c r="C610">
        <v>0</v>
      </c>
    </row>
    <row r="611" spans="1:3" x14ac:dyDescent="0.25">
      <c r="A611">
        <v>20180527</v>
      </c>
      <c r="B611" s="141">
        <v>43247</v>
      </c>
      <c r="C611">
        <v>0</v>
      </c>
    </row>
    <row r="612" spans="1:3" x14ac:dyDescent="0.25">
      <c r="A612">
        <v>20180528</v>
      </c>
      <c r="B612" s="141">
        <v>43248</v>
      </c>
      <c r="C612">
        <v>1</v>
      </c>
    </row>
    <row r="613" spans="1:3" x14ac:dyDescent="0.25">
      <c r="A613">
        <v>20180529</v>
      </c>
      <c r="B613" s="141">
        <v>43249</v>
      </c>
      <c r="C613">
        <v>1</v>
      </c>
    </row>
    <row r="614" spans="1:3" x14ac:dyDescent="0.25">
      <c r="A614">
        <v>20180530</v>
      </c>
      <c r="B614" s="141">
        <v>43250</v>
      </c>
      <c r="C614">
        <v>1</v>
      </c>
    </row>
    <row r="615" spans="1:3" x14ac:dyDescent="0.25">
      <c r="A615">
        <v>20180531</v>
      </c>
      <c r="B615" s="141">
        <v>43251</v>
      </c>
      <c r="C615">
        <v>1</v>
      </c>
    </row>
    <row r="616" spans="1:3" x14ac:dyDescent="0.25">
      <c r="A616">
        <v>20180601</v>
      </c>
      <c r="B616" s="141">
        <v>43252</v>
      </c>
      <c r="C616">
        <v>1</v>
      </c>
    </row>
    <row r="617" spans="1:3" x14ac:dyDescent="0.25">
      <c r="A617">
        <v>20180602</v>
      </c>
      <c r="B617" s="141">
        <v>43253</v>
      </c>
      <c r="C617">
        <v>0</v>
      </c>
    </row>
    <row r="618" spans="1:3" x14ac:dyDescent="0.25">
      <c r="A618">
        <v>20180603</v>
      </c>
      <c r="B618" s="141">
        <v>43254</v>
      </c>
      <c r="C618">
        <v>0</v>
      </c>
    </row>
    <row r="619" spans="1:3" x14ac:dyDescent="0.25">
      <c r="A619">
        <v>20180604</v>
      </c>
      <c r="B619" s="141">
        <v>43255</v>
      </c>
      <c r="C619">
        <v>1</v>
      </c>
    </row>
    <row r="620" spans="1:3" x14ac:dyDescent="0.25">
      <c r="A620">
        <v>20180605</v>
      </c>
      <c r="B620" s="141">
        <v>43256</v>
      </c>
      <c r="C620">
        <v>1</v>
      </c>
    </row>
    <row r="621" spans="1:3" x14ac:dyDescent="0.25">
      <c r="A621">
        <v>20180606</v>
      </c>
      <c r="B621" s="141">
        <v>43257</v>
      </c>
      <c r="C621">
        <v>1</v>
      </c>
    </row>
    <row r="622" spans="1:3" x14ac:dyDescent="0.25">
      <c r="A622">
        <v>20180607</v>
      </c>
      <c r="B622" s="141">
        <v>43258</v>
      </c>
      <c r="C622">
        <v>1</v>
      </c>
    </row>
    <row r="623" spans="1:3" x14ac:dyDescent="0.25">
      <c r="A623">
        <v>20180608</v>
      </c>
      <c r="B623" s="141">
        <v>43259</v>
      </c>
      <c r="C623">
        <v>1</v>
      </c>
    </row>
    <row r="624" spans="1:3" x14ac:dyDescent="0.25">
      <c r="A624">
        <v>20180609</v>
      </c>
      <c r="B624" s="141">
        <v>43260</v>
      </c>
      <c r="C624">
        <v>0</v>
      </c>
    </row>
    <row r="625" spans="1:3" x14ac:dyDescent="0.25">
      <c r="A625">
        <v>20180610</v>
      </c>
      <c r="B625" s="141">
        <v>43261</v>
      </c>
      <c r="C625">
        <v>0</v>
      </c>
    </row>
    <row r="626" spans="1:3" x14ac:dyDescent="0.25">
      <c r="A626">
        <v>20180611</v>
      </c>
      <c r="B626" s="141">
        <v>43262</v>
      </c>
      <c r="C626">
        <v>1</v>
      </c>
    </row>
    <row r="627" spans="1:3" x14ac:dyDescent="0.25">
      <c r="A627">
        <v>20180612</v>
      </c>
      <c r="B627" s="141">
        <v>43263</v>
      </c>
      <c r="C627">
        <v>1</v>
      </c>
    </row>
    <row r="628" spans="1:3" x14ac:dyDescent="0.25">
      <c r="A628">
        <v>20180613</v>
      </c>
      <c r="B628" s="141">
        <v>43264</v>
      </c>
      <c r="C628">
        <v>1</v>
      </c>
    </row>
    <row r="629" spans="1:3" x14ac:dyDescent="0.25">
      <c r="A629">
        <v>20180614</v>
      </c>
      <c r="B629" s="141">
        <v>43265</v>
      </c>
      <c r="C629">
        <v>1</v>
      </c>
    </row>
    <row r="630" spans="1:3" x14ac:dyDescent="0.25">
      <c r="A630">
        <v>20180615</v>
      </c>
      <c r="B630" s="141">
        <v>43266</v>
      </c>
      <c r="C630">
        <v>1</v>
      </c>
    </row>
    <row r="631" spans="1:3" x14ac:dyDescent="0.25">
      <c r="A631">
        <v>20180616</v>
      </c>
      <c r="B631" s="141">
        <v>43267</v>
      </c>
      <c r="C631">
        <v>0</v>
      </c>
    </row>
    <row r="632" spans="1:3" x14ac:dyDescent="0.25">
      <c r="A632">
        <v>20180617</v>
      </c>
      <c r="B632" s="141">
        <v>43268</v>
      </c>
      <c r="C632">
        <v>0</v>
      </c>
    </row>
    <row r="633" spans="1:3" x14ac:dyDescent="0.25">
      <c r="A633">
        <v>20180618</v>
      </c>
      <c r="B633" s="141">
        <v>43269</v>
      </c>
      <c r="C633">
        <v>1</v>
      </c>
    </row>
    <row r="634" spans="1:3" x14ac:dyDescent="0.25">
      <c r="A634">
        <v>20180619</v>
      </c>
      <c r="B634" s="141">
        <v>43270</v>
      </c>
      <c r="C634">
        <v>1</v>
      </c>
    </row>
    <row r="635" spans="1:3" x14ac:dyDescent="0.25">
      <c r="A635">
        <v>20180620</v>
      </c>
      <c r="B635" s="141">
        <v>43271</v>
      </c>
      <c r="C635">
        <v>1</v>
      </c>
    </row>
    <row r="636" spans="1:3" x14ac:dyDescent="0.25">
      <c r="A636">
        <v>20180621</v>
      </c>
      <c r="B636" s="141">
        <v>43272</v>
      </c>
      <c r="C636">
        <v>1</v>
      </c>
    </row>
    <row r="637" spans="1:3" x14ac:dyDescent="0.25">
      <c r="A637">
        <v>20180622</v>
      </c>
      <c r="B637" s="141">
        <v>43273</v>
      </c>
      <c r="C637">
        <v>1</v>
      </c>
    </row>
    <row r="638" spans="1:3" x14ac:dyDescent="0.25">
      <c r="A638">
        <v>20180623</v>
      </c>
      <c r="B638" s="141">
        <v>43274</v>
      </c>
      <c r="C638">
        <v>0</v>
      </c>
    </row>
    <row r="639" spans="1:3" x14ac:dyDescent="0.25">
      <c r="A639">
        <v>20180624</v>
      </c>
      <c r="B639" s="141">
        <v>43275</v>
      </c>
      <c r="C639">
        <v>0</v>
      </c>
    </row>
    <row r="640" spans="1:3" x14ac:dyDescent="0.25">
      <c r="A640">
        <v>20180625</v>
      </c>
      <c r="B640" s="141">
        <v>43276</v>
      </c>
      <c r="C640">
        <v>1</v>
      </c>
    </row>
    <row r="641" spans="1:3" x14ac:dyDescent="0.25">
      <c r="A641">
        <v>20180626</v>
      </c>
      <c r="B641" s="141">
        <v>43277</v>
      </c>
      <c r="C641">
        <v>1</v>
      </c>
    </row>
    <row r="642" spans="1:3" x14ac:dyDescent="0.25">
      <c r="A642">
        <v>20180627</v>
      </c>
      <c r="B642" s="141">
        <v>43278</v>
      </c>
      <c r="C642">
        <v>1</v>
      </c>
    </row>
    <row r="643" spans="1:3" x14ac:dyDescent="0.25">
      <c r="A643">
        <v>20180628</v>
      </c>
      <c r="B643" s="141">
        <v>43279</v>
      </c>
      <c r="C643">
        <v>1</v>
      </c>
    </row>
    <row r="644" spans="1:3" x14ac:dyDescent="0.25">
      <c r="A644">
        <v>20180629</v>
      </c>
      <c r="B644" s="141">
        <v>43280</v>
      </c>
      <c r="C644">
        <v>1</v>
      </c>
    </row>
    <row r="645" spans="1:3" x14ac:dyDescent="0.25">
      <c r="A645">
        <v>20180630</v>
      </c>
      <c r="B645" s="141">
        <v>43281</v>
      </c>
      <c r="C645">
        <v>0</v>
      </c>
    </row>
    <row r="646" spans="1:3" x14ac:dyDescent="0.25">
      <c r="A646">
        <v>20180701</v>
      </c>
      <c r="B646" s="141">
        <v>43282</v>
      </c>
      <c r="C646">
        <v>0</v>
      </c>
    </row>
    <row r="647" spans="1:3" x14ac:dyDescent="0.25">
      <c r="A647">
        <v>20180702</v>
      </c>
      <c r="B647" s="141">
        <v>43283</v>
      </c>
      <c r="C647">
        <v>1</v>
      </c>
    </row>
    <row r="648" spans="1:3" x14ac:dyDescent="0.25">
      <c r="A648">
        <v>20180703</v>
      </c>
      <c r="B648" s="141">
        <v>43284</v>
      </c>
      <c r="C648">
        <v>1</v>
      </c>
    </row>
    <row r="649" spans="1:3" x14ac:dyDescent="0.25">
      <c r="A649">
        <v>20180704</v>
      </c>
      <c r="B649" s="141">
        <v>43285</v>
      </c>
      <c r="C649">
        <v>1</v>
      </c>
    </row>
    <row r="650" spans="1:3" x14ac:dyDescent="0.25">
      <c r="A650">
        <v>20180705</v>
      </c>
      <c r="B650" s="141">
        <v>43286</v>
      </c>
      <c r="C650">
        <v>1</v>
      </c>
    </row>
    <row r="651" spans="1:3" x14ac:dyDescent="0.25">
      <c r="A651">
        <v>20180706</v>
      </c>
      <c r="B651" s="141">
        <v>43287</v>
      </c>
      <c r="C651">
        <v>1</v>
      </c>
    </row>
    <row r="652" spans="1:3" x14ac:dyDescent="0.25">
      <c r="A652">
        <v>20180707</v>
      </c>
      <c r="B652" s="141">
        <v>43288</v>
      </c>
      <c r="C652">
        <v>0</v>
      </c>
    </row>
    <row r="653" spans="1:3" x14ac:dyDescent="0.25">
      <c r="A653">
        <v>20180708</v>
      </c>
      <c r="B653" s="141">
        <v>43289</v>
      </c>
      <c r="C653">
        <v>0</v>
      </c>
    </row>
    <row r="654" spans="1:3" x14ac:dyDescent="0.25">
      <c r="A654">
        <v>20180709</v>
      </c>
      <c r="B654" s="141">
        <v>43290</v>
      </c>
      <c r="C654">
        <v>1</v>
      </c>
    </row>
    <row r="655" spans="1:3" x14ac:dyDescent="0.25">
      <c r="A655">
        <v>20180710</v>
      </c>
      <c r="B655" s="141">
        <v>43291</v>
      </c>
      <c r="C655">
        <v>1</v>
      </c>
    </row>
    <row r="656" spans="1:3" x14ac:dyDescent="0.25">
      <c r="A656">
        <v>20180711</v>
      </c>
      <c r="B656" s="141">
        <v>43292</v>
      </c>
      <c r="C656">
        <v>1</v>
      </c>
    </row>
    <row r="657" spans="1:3" x14ac:dyDescent="0.25">
      <c r="A657">
        <v>20180712</v>
      </c>
      <c r="B657" s="141">
        <v>43293</v>
      </c>
      <c r="C657">
        <v>1</v>
      </c>
    </row>
    <row r="658" spans="1:3" x14ac:dyDescent="0.25">
      <c r="A658">
        <v>20180713</v>
      </c>
      <c r="B658" s="141">
        <v>43294</v>
      </c>
      <c r="C658">
        <v>1</v>
      </c>
    </row>
    <row r="659" spans="1:3" x14ac:dyDescent="0.25">
      <c r="A659">
        <v>20180714</v>
      </c>
      <c r="B659" s="141">
        <v>43295</v>
      </c>
      <c r="C659">
        <v>0</v>
      </c>
    </row>
    <row r="660" spans="1:3" x14ac:dyDescent="0.25">
      <c r="A660">
        <v>20180715</v>
      </c>
      <c r="B660" s="141">
        <v>43296</v>
      </c>
      <c r="C660">
        <v>0</v>
      </c>
    </row>
    <row r="661" spans="1:3" x14ac:dyDescent="0.25">
      <c r="A661">
        <v>20180716</v>
      </c>
      <c r="B661" s="141">
        <v>43297</v>
      </c>
      <c r="C661">
        <v>1</v>
      </c>
    </row>
    <row r="662" spans="1:3" x14ac:dyDescent="0.25">
      <c r="A662">
        <v>20180717</v>
      </c>
      <c r="B662" s="141">
        <v>43298</v>
      </c>
      <c r="C662">
        <v>1</v>
      </c>
    </row>
    <row r="663" spans="1:3" x14ac:dyDescent="0.25">
      <c r="A663">
        <v>20180718</v>
      </c>
      <c r="B663" s="141">
        <v>43299</v>
      </c>
      <c r="C663">
        <v>1</v>
      </c>
    </row>
    <row r="664" spans="1:3" x14ac:dyDescent="0.25">
      <c r="A664">
        <v>20180719</v>
      </c>
      <c r="B664" s="141">
        <v>43300</v>
      </c>
      <c r="C664">
        <v>1</v>
      </c>
    </row>
    <row r="665" spans="1:3" x14ac:dyDescent="0.25">
      <c r="A665">
        <v>20180720</v>
      </c>
      <c r="B665" s="141">
        <v>43301</v>
      </c>
      <c r="C665">
        <v>1</v>
      </c>
    </row>
    <row r="666" spans="1:3" x14ac:dyDescent="0.25">
      <c r="A666">
        <v>20180721</v>
      </c>
      <c r="B666" s="141">
        <v>43302</v>
      </c>
      <c r="C666">
        <v>0</v>
      </c>
    </row>
    <row r="667" spans="1:3" x14ac:dyDescent="0.25">
      <c r="A667">
        <v>20180722</v>
      </c>
      <c r="B667" s="141">
        <v>43303</v>
      </c>
      <c r="C667">
        <v>0</v>
      </c>
    </row>
    <row r="668" spans="1:3" x14ac:dyDescent="0.25">
      <c r="A668">
        <v>20180723</v>
      </c>
      <c r="B668" s="141">
        <v>43304</v>
      </c>
      <c r="C668">
        <v>1</v>
      </c>
    </row>
    <row r="669" spans="1:3" x14ac:dyDescent="0.25">
      <c r="A669">
        <v>20180724</v>
      </c>
      <c r="B669" s="141">
        <v>43305</v>
      </c>
      <c r="C669">
        <v>1</v>
      </c>
    </row>
    <row r="670" spans="1:3" x14ac:dyDescent="0.25">
      <c r="A670">
        <v>20180725</v>
      </c>
      <c r="B670" s="141">
        <v>43306</v>
      </c>
      <c r="C670">
        <v>1</v>
      </c>
    </row>
    <row r="671" spans="1:3" x14ac:dyDescent="0.25">
      <c r="A671">
        <v>20180726</v>
      </c>
      <c r="B671" s="141">
        <v>43307</v>
      </c>
      <c r="C671">
        <v>1</v>
      </c>
    </row>
    <row r="672" spans="1:3" x14ac:dyDescent="0.25">
      <c r="A672">
        <v>20180727</v>
      </c>
      <c r="B672" s="141">
        <v>43308</v>
      </c>
      <c r="C672">
        <v>1</v>
      </c>
    </row>
    <row r="673" spans="1:3" x14ac:dyDescent="0.25">
      <c r="A673">
        <v>20180728</v>
      </c>
      <c r="B673" s="141">
        <v>43309</v>
      </c>
      <c r="C673">
        <v>0</v>
      </c>
    </row>
    <row r="674" spans="1:3" x14ac:dyDescent="0.25">
      <c r="A674">
        <v>20180729</v>
      </c>
      <c r="B674" s="141">
        <v>43310</v>
      </c>
      <c r="C674">
        <v>0</v>
      </c>
    </row>
    <row r="675" spans="1:3" x14ac:dyDescent="0.25">
      <c r="A675">
        <v>20180730</v>
      </c>
      <c r="B675" s="141">
        <v>43311</v>
      </c>
      <c r="C675">
        <v>1</v>
      </c>
    </row>
    <row r="676" spans="1:3" x14ac:dyDescent="0.25">
      <c r="A676">
        <v>20180731</v>
      </c>
      <c r="B676" s="141">
        <v>43312</v>
      </c>
      <c r="C676">
        <v>1</v>
      </c>
    </row>
    <row r="677" spans="1:3" x14ac:dyDescent="0.25">
      <c r="A677">
        <v>20180801</v>
      </c>
      <c r="B677" s="141">
        <v>43313</v>
      </c>
      <c r="C677">
        <v>1</v>
      </c>
    </row>
    <row r="678" spans="1:3" x14ac:dyDescent="0.25">
      <c r="A678">
        <v>20180802</v>
      </c>
      <c r="B678" s="141">
        <v>43314</v>
      </c>
      <c r="C678">
        <v>1</v>
      </c>
    </row>
    <row r="679" spans="1:3" x14ac:dyDescent="0.25">
      <c r="A679">
        <v>20180803</v>
      </c>
      <c r="B679" s="141">
        <v>43315</v>
      </c>
      <c r="C679">
        <v>1</v>
      </c>
    </row>
    <row r="680" spans="1:3" x14ac:dyDescent="0.25">
      <c r="A680">
        <v>20180804</v>
      </c>
      <c r="B680" s="141">
        <v>43316</v>
      </c>
      <c r="C680">
        <v>0</v>
      </c>
    </row>
    <row r="681" spans="1:3" x14ac:dyDescent="0.25">
      <c r="A681">
        <v>20180805</v>
      </c>
      <c r="B681" s="141">
        <v>43317</v>
      </c>
      <c r="C681">
        <v>0</v>
      </c>
    </row>
    <row r="682" spans="1:3" x14ac:dyDescent="0.25">
      <c r="A682">
        <v>20180806</v>
      </c>
      <c r="B682" s="141">
        <v>43318</v>
      </c>
      <c r="C682">
        <v>1</v>
      </c>
    </row>
    <row r="683" spans="1:3" x14ac:dyDescent="0.25">
      <c r="A683">
        <v>20180807</v>
      </c>
      <c r="B683" s="141">
        <v>43319</v>
      </c>
      <c r="C683">
        <v>1</v>
      </c>
    </row>
    <row r="684" spans="1:3" x14ac:dyDescent="0.25">
      <c r="A684">
        <v>20180808</v>
      </c>
      <c r="B684" s="141">
        <v>43320</v>
      </c>
      <c r="C684">
        <v>1</v>
      </c>
    </row>
    <row r="685" spans="1:3" x14ac:dyDescent="0.25">
      <c r="A685">
        <v>20180809</v>
      </c>
      <c r="B685" s="141">
        <v>43321</v>
      </c>
      <c r="C685">
        <v>1</v>
      </c>
    </row>
    <row r="686" spans="1:3" x14ac:dyDescent="0.25">
      <c r="A686">
        <v>20180810</v>
      </c>
      <c r="B686" s="141">
        <v>43322</v>
      </c>
      <c r="C686">
        <v>1</v>
      </c>
    </row>
    <row r="687" spans="1:3" x14ac:dyDescent="0.25">
      <c r="A687">
        <v>20180811</v>
      </c>
      <c r="B687" s="141">
        <v>43323</v>
      </c>
      <c r="C687">
        <v>0</v>
      </c>
    </row>
    <row r="688" spans="1:3" x14ac:dyDescent="0.25">
      <c r="A688">
        <v>20180812</v>
      </c>
      <c r="B688" s="141">
        <v>43324</v>
      </c>
      <c r="C688">
        <v>0</v>
      </c>
    </row>
    <row r="689" spans="1:3" x14ac:dyDescent="0.25">
      <c r="A689">
        <v>20180813</v>
      </c>
      <c r="B689" s="141">
        <v>43325</v>
      </c>
      <c r="C689">
        <v>1</v>
      </c>
    </row>
    <row r="690" spans="1:3" x14ac:dyDescent="0.25">
      <c r="A690">
        <v>20180814</v>
      </c>
      <c r="B690" s="141">
        <v>43326</v>
      </c>
      <c r="C690">
        <v>1</v>
      </c>
    </row>
    <row r="691" spans="1:3" x14ac:dyDescent="0.25">
      <c r="A691">
        <v>20180815</v>
      </c>
      <c r="B691" s="141">
        <v>43327</v>
      </c>
      <c r="C691">
        <v>1</v>
      </c>
    </row>
    <row r="692" spans="1:3" x14ac:dyDescent="0.25">
      <c r="A692">
        <v>20180816</v>
      </c>
      <c r="B692" s="141">
        <v>43328</v>
      </c>
      <c r="C692">
        <v>1</v>
      </c>
    </row>
    <row r="693" spans="1:3" x14ac:dyDescent="0.25">
      <c r="A693">
        <v>20180817</v>
      </c>
      <c r="B693" s="141">
        <v>43329</v>
      </c>
      <c r="C693">
        <v>1</v>
      </c>
    </row>
    <row r="694" spans="1:3" x14ac:dyDescent="0.25">
      <c r="A694">
        <v>20180818</v>
      </c>
      <c r="B694" s="141">
        <v>43330</v>
      </c>
      <c r="C694">
        <v>0</v>
      </c>
    </row>
    <row r="695" spans="1:3" x14ac:dyDescent="0.25">
      <c r="A695">
        <v>20180819</v>
      </c>
      <c r="B695" s="141">
        <v>43331</v>
      </c>
      <c r="C695">
        <v>0</v>
      </c>
    </row>
    <row r="696" spans="1:3" x14ac:dyDescent="0.25">
      <c r="A696">
        <v>20180820</v>
      </c>
      <c r="B696" s="141">
        <v>43332</v>
      </c>
      <c r="C696">
        <v>1</v>
      </c>
    </row>
    <row r="697" spans="1:3" x14ac:dyDescent="0.25">
      <c r="A697">
        <v>20180821</v>
      </c>
      <c r="B697" s="141">
        <v>43333</v>
      </c>
      <c r="C697">
        <v>1</v>
      </c>
    </row>
    <row r="698" spans="1:3" x14ac:dyDescent="0.25">
      <c r="A698">
        <v>20180822</v>
      </c>
      <c r="B698" s="141">
        <v>43334</v>
      </c>
      <c r="C698">
        <v>1</v>
      </c>
    </row>
    <row r="699" spans="1:3" x14ac:dyDescent="0.25">
      <c r="A699">
        <v>20180823</v>
      </c>
      <c r="B699" s="141">
        <v>43335</v>
      </c>
      <c r="C699">
        <v>1</v>
      </c>
    </row>
    <row r="700" spans="1:3" x14ac:dyDescent="0.25">
      <c r="A700">
        <v>20180824</v>
      </c>
      <c r="B700" s="141">
        <v>43336</v>
      </c>
      <c r="C700">
        <v>1</v>
      </c>
    </row>
    <row r="701" spans="1:3" x14ac:dyDescent="0.25">
      <c r="A701">
        <v>20180825</v>
      </c>
      <c r="B701" s="141">
        <v>43337</v>
      </c>
      <c r="C701">
        <v>0</v>
      </c>
    </row>
    <row r="702" spans="1:3" x14ac:dyDescent="0.25">
      <c r="A702">
        <v>20180826</v>
      </c>
      <c r="B702" s="141">
        <v>43338</v>
      </c>
      <c r="C702">
        <v>0</v>
      </c>
    </row>
    <row r="703" spans="1:3" x14ac:dyDescent="0.25">
      <c r="A703">
        <v>20180827</v>
      </c>
      <c r="B703" s="141">
        <v>43339</v>
      </c>
      <c r="C703">
        <v>1</v>
      </c>
    </row>
    <row r="704" spans="1:3" x14ac:dyDescent="0.25">
      <c r="A704">
        <v>20180828</v>
      </c>
      <c r="B704" s="141">
        <v>43340</v>
      </c>
      <c r="C704">
        <v>1</v>
      </c>
    </row>
    <row r="705" spans="1:3" x14ac:dyDescent="0.25">
      <c r="A705">
        <v>20180829</v>
      </c>
      <c r="B705" s="141">
        <v>43341</v>
      </c>
      <c r="C705">
        <v>1</v>
      </c>
    </row>
    <row r="706" spans="1:3" x14ac:dyDescent="0.25">
      <c r="A706">
        <v>20180830</v>
      </c>
      <c r="B706" s="141">
        <v>43342</v>
      </c>
      <c r="C706">
        <v>1</v>
      </c>
    </row>
    <row r="707" spans="1:3" x14ac:dyDescent="0.25">
      <c r="A707">
        <v>20180831</v>
      </c>
      <c r="B707" s="141">
        <v>43343</v>
      </c>
      <c r="C707">
        <v>1</v>
      </c>
    </row>
    <row r="708" spans="1:3" x14ac:dyDescent="0.25">
      <c r="A708">
        <v>20180901</v>
      </c>
      <c r="B708" s="141">
        <v>43344</v>
      </c>
      <c r="C708">
        <v>0</v>
      </c>
    </row>
    <row r="709" spans="1:3" x14ac:dyDescent="0.25">
      <c r="A709">
        <v>20180902</v>
      </c>
      <c r="B709" s="141">
        <v>43345</v>
      </c>
      <c r="C709">
        <v>0</v>
      </c>
    </row>
    <row r="710" spans="1:3" x14ac:dyDescent="0.25">
      <c r="A710">
        <v>20180903</v>
      </c>
      <c r="B710" s="141">
        <v>43346</v>
      </c>
      <c r="C710">
        <v>1</v>
      </c>
    </row>
    <row r="711" spans="1:3" x14ac:dyDescent="0.25">
      <c r="A711">
        <v>20180904</v>
      </c>
      <c r="B711" s="141">
        <v>43347</v>
      </c>
      <c r="C711">
        <v>1</v>
      </c>
    </row>
    <row r="712" spans="1:3" x14ac:dyDescent="0.25">
      <c r="A712">
        <v>20180905</v>
      </c>
      <c r="B712" s="141">
        <v>43348</v>
      </c>
      <c r="C712">
        <v>1</v>
      </c>
    </row>
    <row r="713" spans="1:3" x14ac:dyDescent="0.25">
      <c r="A713">
        <v>20180906</v>
      </c>
      <c r="B713" s="141">
        <v>43349</v>
      </c>
      <c r="C713">
        <v>1</v>
      </c>
    </row>
    <row r="714" spans="1:3" x14ac:dyDescent="0.25">
      <c r="A714">
        <v>20180907</v>
      </c>
      <c r="B714" s="141">
        <v>43350</v>
      </c>
      <c r="C714">
        <v>1</v>
      </c>
    </row>
    <row r="715" spans="1:3" x14ac:dyDescent="0.25">
      <c r="A715">
        <v>20180908</v>
      </c>
      <c r="B715" s="141">
        <v>43351</v>
      </c>
      <c r="C715">
        <v>0</v>
      </c>
    </row>
    <row r="716" spans="1:3" x14ac:dyDescent="0.25">
      <c r="A716">
        <v>20180909</v>
      </c>
      <c r="B716" s="141">
        <v>43352</v>
      </c>
      <c r="C716">
        <v>0</v>
      </c>
    </row>
    <row r="717" spans="1:3" x14ac:dyDescent="0.25">
      <c r="A717">
        <v>20180910</v>
      </c>
      <c r="B717" s="141">
        <v>43353</v>
      </c>
      <c r="C717">
        <v>1</v>
      </c>
    </row>
    <row r="718" spans="1:3" x14ac:dyDescent="0.25">
      <c r="A718">
        <v>20180911</v>
      </c>
      <c r="B718" s="141">
        <v>43354</v>
      </c>
      <c r="C718">
        <v>1</v>
      </c>
    </row>
    <row r="719" spans="1:3" x14ac:dyDescent="0.25">
      <c r="A719">
        <v>20180912</v>
      </c>
      <c r="B719" s="141">
        <v>43355</v>
      </c>
      <c r="C719">
        <v>1</v>
      </c>
    </row>
    <row r="720" spans="1:3" x14ac:dyDescent="0.25">
      <c r="A720">
        <v>20180913</v>
      </c>
      <c r="B720" s="141">
        <v>43356</v>
      </c>
      <c r="C720">
        <v>1</v>
      </c>
    </row>
    <row r="721" spans="1:3" x14ac:dyDescent="0.25">
      <c r="A721">
        <v>20180914</v>
      </c>
      <c r="B721" s="141">
        <v>43357</v>
      </c>
      <c r="C721">
        <v>1</v>
      </c>
    </row>
    <row r="722" spans="1:3" x14ac:dyDescent="0.25">
      <c r="A722">
        <v>20180915</v>
      </c>
      <c r="B722" s="141">
        <v>43358</v>
      </c>
      <c r="C722">
        <v>0</v>
      </c>
    </row>
    <row r="723" spans="1:3" x14ac:dyDescent="0.25">
      <c r="A723">
        <v>20180916</v>
      </c>
      <c r="B723" s="141">
        <v>43359</v>
      </c>
      <c r="C723">
        <v>0</v>
      </c>
    </row>
    <row r="724" spans="1:3" x14ac:dyDescent="0.25">
      <c r="A724">
        <v>20180917</v>
      </c>
      <c r="B724" s="141">
        <v>43360</v>
      </c>
      <c r="C724">
        <v>1</v>
      </c>
    </row>
    <row r="725" spans="1:3" x14ac:dyDescent="0.25">
      <c r="A725">
        <v>20180918</v>
      </c>
      <c r="B725" s="141">
        <v>43361</v>
      </c>
      <c r="C725">
        <v>1</v>
      </c>
    </row>
    <row r="726" spans="1:3" x14ac:dyDescent="0.25">
      <c r="A726">
        <v>20180919</v>
      </c>
      <c r="B726" s="141">
        <v>43362</v>
      </c>
      <c r="C726">
        <v>1</v>
      </c>
    </row>
    <row r="727" spans="1:3" x14ac:dyDescent="0.25">
      <c r="A727">
        <v>20180920</v>
      </c>
      <c r="B727" s="141">
        <v>43363</v>
      </c>
      <c r="C727">
        <v>1</v>
      </c>
    </row>
    <row r="728" spans="1:3" x14ac:dyDescent="0.25">
      <c r="A728">
        <v>20180921</v>
      </c>
      <c r="B728" s="141">
        <v>43364</v>
      </c>
      <c r="C728">
        <v>1</v>
      </c>
    </row>
    <row r="729" spans="1:3" x14ac:dyDescent="0.25">
      <c r="A729">
        <v>20180922</v>
      </c>
      <c r="B729" s="141">
        <v>43365</v>
      </c>
      <c r="C729">
        <v>0</v>
      </c>
    </row>
    <row r="730" spans="1:3" x14ac:dyDescent="0.25">
      <c r="A730">
        <v>20180923</v>
      </c>
      <c r="B730" s="141">
        <v>43366</v>
      </c>
      <c r="C730">
        <v>0</v>
      </c>
    </row>
    <row r="731" spans="1:3" x14ac:dyDescent="0.25">
      <c r="A731">
        <v>20180924</v>
      </c>
      <c r="B731" s="141">
        <v>43367</v>
      </c>
      <c r="C731">
        <v>1</v>
      </c>
    </row>
    <row r="732" spans="1:3" x14ac:dyDescent="0.25">
      <c r="A732">
        <v>20180925</v>
      </c>
      <c r="B732" s="141">
        <v>43368</v>
      </c>
      <c r="C732">
        <v>1</v>
      </c>
    </row>
    <row r="733" spans="1:3" x14ac:dyDescent="0.25">
      <c r="A733">
        <v>20180926</v>
      </c>
      <c r="B733" s="141">
        <v>43369</v>
      </c>
      <c r="C733">
        <v>1</v>
      </c>
    </row>
    <row r="734" spans="1:3" x14ac:dyDescent="0.25">
      <c r="A734">
        <v>20180927</v>
      </c>
      <c r="B734" s="141">
        <v>43370</v>
      </c>
      <c r="C734">
        <v>1</v>
      </c>
    </row>
    <row r="735" spans="1:3" x14ac:dyDescent="0.25">
      <c r="A735">
        <v>20180928</v>
      </c>
      <c r="B735" s="141">
        <v>43371</v>
      </c>
      <c r="C735">
        <v>1</v>
      </c>
    </row>
    <row r="736" spans="1:3" x14ac:dyDescent="0.25">
      <c r="A736">
        <v>20180929</v>
      </c>
      <c r="B736" s="141">
        <v>43372</v>
      </c>
      <c r="C736">
        <v>0</v>
      </c>
    </row>
    <row r="737" spans="1:3" x14ac:dyDescent="0.25">
      <c r="A737">
        <v>20180930</v>
      </c>
      <c r="B737" s="141">
        <v>43373</v>
      </c>
      <c r="C737">
        <v>0</v>
      </c>
    </row>
    <row r="738" spans="1:3" x14ac:dyDescent="0.25">
      <c r="A738">
        <v>20181001</v>
      </c>
      <c r="B738" s="141">
        <v>43374</v>
      </c>
      <c r="C738">
        <v>1</v>
      </c>
    </row>
    <row r="739" spans="1:3" x14ac:dyDescent="0.25">
      <c r="A739">
        <v>20181002</v>
      </c>
      <c r="B739" s="141">
        <v>43375</v>
      </c>
      <c r="C739">
        <v>1</v>
      </c>
    </row>
    <row r="740" spans="1:3" x14ac:dyDescent="0.25">
      <c r="A740">
        <v>20181003</v>
      </c>
      <c r="B740" s="141">
        <v>43376</v>
      </c>
      <c r="C740">
        <v>1</v>
      </c>
    </row>
    <row r="741" spans="1:3" x14ac:dyDescent="0.25">
      <c r="A741">
        <v>20181004</v>
      </c>
      <c r="B741" s="141">
        <v>43377</v>
      </c>
      <c r="C741">
        <v>1</v>
      </c>
    </row>
    <row r="742" spans="1:3" x14ac:dyDescent="0.25">
      <c r="A742">
        <v>20181005</v>
      </c>
      <c r="B742" s="141">
        <v>43378</v>
      </c>
      <c r="C742">
        <v>1</v>
      </c>
    </row>
    <row r="743" spans="1:3" x14ac:dyDescent="0.25">
      <c r="A743">
        <v>20181006</v>
      </c>
      <c r="B743" s="141">
        <v>43379</v>
      </c>
      <c r="C743">
        <v>0</v>
      </c>
    </row>
    <row r="744" spans="1:3" x14ac:dyDescent="0.25">
      <c r="A744">
        <v>20181007</v>
      </c>
      <c r="B744" s="141">
        <v>43380</v>
      </c>
      <c r="C744">
        <v>0</v>
      </c>
    </row>
    <row r="745" spans="1:3" x14ac:dyDescent="0.25">
      <c r="A745">
        <v>20181008</v>
      </c>
      <c r="B745" s="141">
        <v>43381</v>
      </c>
      <c r="C745">
        <v>1</v>
      </c>
    </row>
    <row r="746" spans="1:3" x14ac:dyDescent="0.25">
      <c r="A746">
        <v>20181009</v>
      </c>
      <c r="B746" s="141">
        <v>43382</v>
      </c>
      <c r="C746">
        <v>1</v>
      </c>
    </row>
    <row r="747" spans="1:3" x14ac:dyDescent="0.25">
      <c r="A747">
        <v>20181010</v>
      </c>
      <c r="B747" s="141">
        <v>43383</v>
      </c>
      <c r="C747">
        <v>1</v>
      </c>
    </row>
    <row r="748" spans="1:3" x14ac:dyDescent="0.25">
      <c r="A748">
        <v>20181011</v>
      </c>
      <c r="B748" s="141">
        <v>43384</v>
      </c>
      <c r="C748">
        <v>1</v>
      </c>
    </row>
    <row r="749" spans="1:3" x14ac:dyDescent="0.25">
      <c r="A749">
        <v>20181012</v>
      </c>
      <c r="B749" s="141">
        <v>43385</v>
      </c>
      <c r="C749">
        <v>1</v>
      </c>
    </row>
    <row r="750" spans="1:3" x14ac:dyDescent="0.25">
      <c r="A750">
        <v>20181013</v>
      </c>
      <c r="B750" s="141">
        <v>43386</v>
      </c>
      <c r="C750">
        <v>0</v>
      </c>
    </row>
    <row r="751" spans="1:3" x14ac:dyDescent="0.25">
      <c r="A751">
        <v>20181014</v>
      </c>
      <c r="B751" s="141">
        <v>43387</v>
      </c>
      <c r="C751">
        <v>0</v>
      </c>
    </row>
    <row r="752" spans="1:3" x14ac:dyDescent="0.25">
      <c r="A752">
        <v>20181015</v>
      </c>
      <c r="B752" s="141">
        <v>43388</v>
      </c>
      <c r="C752">
        <v>1</v>
      </c>
    </row>
    <row r="753" spans="1:3" x14ac:dyDescent="0.25">
      <c r="A753">
        <v>20181016</v>
      </c>
      <c r="B753" s="141">
        <v>43389</v>
      </c>
      <c r="C753">
        <v>1</v>
      </c>
    </row>
    <row r="754" spans="1:3" x14ac:dyDescent="0.25">
      <c r="A754">
        <v>20181017</v>
      </c>
      <c r="B754" s="141">
        <v>43390</v>
      </c>
      <c r="C754">
        <v>1</v>
      </c>
    </row>
    <row r="755" spans="1:3" x14ac:dyDescent="0.25">
      <c r="A755">
        <v>20181018</v>
      </c>
      <c r="B755" s="141">
        <v>43391</v>
      </c>
      <c r="C755">
        <v>1</v>
      </c>
    </row>
    <row r="756" spans="1:3" x14ac:dyDescent="0.25">
      <c r="A756">
        <v>20181019</v>
      </c>
      <c r="B756" s="141">
        <v>43392</v>
      </c>
      <c r="C756">
        <v>1</v>
      </c>
    </row>
    <row r="757" spans="1:3" x14ac:dyDescent="0.25">
      <c r="A757">
        <v>20181020</v>
      </c>
      <c r="B757" s="141">
        <v>43393</v>
      </c>
      <c r="C757">
        <v>0</v>
      </c>
    </row>
    <row r="758" spans="1:3" x14ac:dyDescent="0.25">
      <c r="A758">
        <v>20181021</v>
      </c>
      <c r="B758" s="141">
        <v>43394</v>
      </c>
      <c r="C758">
        <v>0</v>
      </c>
    </row>
    <row r="759" spans="1:3" x14ac:dyDescent="0.25">
      <c r="A759">
        <v>20181022</v>
      </c>
      <c r="B759" s="141">
        <v>43395</v>
      </c>
      <c r="C759">
        <v>1</v>
      </c>
    </row>
    <row r="760" spans="1:3" x14ac:dyDescent="0.25">
      <c r="A760">
        <v>20181023</v>
      </c>
      <c r="B760" s="141">
        <v>43396</v>
      </c>
      <c r="C760">
        <v>1</v>
      </c>
    </row>
    <row r="761" spans="1:3" x14ac:dyDescent="0.25">
      <c r="A761">
        <v>20181024</v>
      </c>
      <c r="B761" s="141">
        <v>43397</v>
      </c>
      <c r="C761">
        <v>1</v>
      </c>
    </row>
    <row r="762" spans="1:3" x14ac:dyDescent="0.25">
      <c r="A762">
        <v>20181025</v>
      </c>
      <c r="B762" s="141">
        <v>43398</v>
      </c>
      <c r="C762">
        <v>1</v>
      </c>
    </row>
    <row r="763" spans="1:3" x14ac:dyDescent="0.25">
      <c r="A763">
        <v>20181026</v>
      </c>
      <c r="B763" s="141">
        <v>43399</v>
      </c>
      <c r="C763">
        <v>1</v>
      </c>
    </row>
    <row r="764" spans="1:3" x14ac:dyDescent="0.25">
      <c r="A764">
        <v>20181027</v>
      </c>
      <c r="B764" s="141">
        <v>43400</v>
      </c>
      <c r="C764">
        <v>0</v>
      </c>
    </row>
    <row r="765" spans="1:3" x14ac:dyDescent="0.25">
      <c r="A765">
        <v>20181028</v>
      </c>
      <c r="B765" s="141">
        <v>43401</v>
      </c>
      <c r="C765">
        <v>0</v>
      </c>
    </row>
    <row r="766" spans="1:3" x14ac:dyDescent="0.25">
      <c r="A766">
        <v>20181029</v>
      </c>
      <c r="B766" s="141">
        <v>43402</v>
      </c>
      <c r="C766">
        <v>1</v>
      </c>
    </row>
    <row r="767" spans="1:3" x14ac:dyDescent="0.25">
      <c r="A767">
        <v>20181030</v>
      </c>
      <c r="B767" s="141">
        <v>43403</v>
      </c>
      <c r="C767">
        <v>1</v>
      </c>
    </row>
    <row r="768" spans="1:3" x14ac:dyDescent="0.25">
      <c r="A768">
        <v>20181031</v>
      </c>
      <c r="B768" s="141">
        <v>43404</v>
      </c>
      <c r="C768">
        <v>1</v>
      </c>
    </row>
    <row r="769" spans="1:3" x14ac:dyDescent="0.25">
      <c r="A769">
        <v>20181101</v>
      </c>
      <c r="B769" s="141">
        <v>43405</v>
      </c>
      <c r="C769">
        <v>1</v>
      </c>
    </row>
    <row r="770" spans="1:3" x14ac:dyDescent="0.25">
      <c r="A770">
        <v>20181102</v>
      </c>
      <c r="B770" s="141">
        <v>43406</v>
      </c>
      <c r="C770">
        <v>1</v>
      </c>
    </row>
    <row r="771" spans="1:3" x14ac:dyDescent="0.25">
      <c r="A771">
        <v>20181103</v>
      </c>
      <c r="B771" s="141">
        <v>43407</v>
      </c>
      <c r="C771">
        <v>0</v>
      </c>
    </row>
    <row r="772" spans="1:3" x14ac:dyDescent="0.25">
      <c r="A772">
        <v>20181104</v>
      </c>
      <c r="B772" s="141">
        <v>43408</v>
      </c>
      <c r="C772">
        <v>0</v>
      </c>
    </row>
    <row r="773" spans="1:3" x14ac:dyDescent="0.25">
      <c r="A773">
        <v>20181105</v>
      </c>
      <c r="B773" s="141">
        <v>43409</v>
      </c>
      <c r="C773">
        <v>1</v>
      </c>
    </row>
    <row r="774" spans="1:3" x14ac:dyDescent="0.25">
      <c r="A774">
        <v>20181106</v>
      </c>
      <c r="B774" s="141">
        <v>43410</v>
      </c>
      <c r="C774">
        <v>1</v>
      </c>
    </row>
    <row r="775" spans="1:3" x14ac:dyDescent="0.25">
      <c r="A775">
        <v>20181107</v>
      </c>
      <c r="B775" s="141">
        <v>43411</v>
      </c>
      <c r="C775">
        <v>1</v>
      </c>
    </row>
    <row r="776" spans="1:3" x14ac:dyDescent="0.25">
      <c r="A776">
        <v>20181108</v>
      </c>
      <c r="B776" s="141">
        <v>43412</v>
      </c>
      <c r="C776">
        <v>1</v>
      </c>
    </row>
    <row r="777" spans="1:3" x14ac:dyDescent="0.25">
      <c r="A777">
        <v>20181109</v>
      </c>
      <c r="B777" s="141">
        <v>43413</v>
      </c>
      <c r="C777">
        <v>1</v>
      </c>
    </row>
    <row r="778" spans="1:3" x14ac:dyDescent="0.25">
      <c r="A778">
        <v>20181110</v>
      </c>
      <c r="B778" s="141">
        <v>43414</v>
      </c>
      <c r="C778">
        <v>0</v>
      </c>
    </row>
    <row r="779" spans="1:3" x14ac:dyDescent="0.25">
      <c r="A779">
        <v>20181111</v>
      </c>
      <c r="B779" s="141">
        <v>43415</v>
      </c>
      <c r="C779">
        <v>0</v>
      </c>
    </row>
    <row r="780" spans="1:3" x14ac:dyDescent="0.25">
      <c r="A780">
        <v>20181112</v>
      </c>
      <c r="B780" s="141">
        <v>43416</v>
      </c>
      <c r="C780">
        <v>1</v>
      </c>
    </row>
    <row r="781" spans="1:3" x14ac:dyDescent="0.25">
      <c r="A781">
        <v>20181113</v>
      </c>
      <c r="B781" s="141">
        <v>43417</v>
      </c>
      <c r="C781">
        <v>1</v>
      </c>
    </row>
    <row r="782" spans="1:3" x14ac:dyDescent="0.25">
      <c r="A782">
        <v>20181114</v>
      </c>
      <c r="B782" s="141">
        <v>43418</v>
      </c>
      <c r="C782">
        <v>1</v>
      </c>
    </row>
    <row r="783" spans="1:3" x14ac:dyDescent="0.25">
      <c r="A783">
        <v>20181115</v>
      </c>
      <c r="B783" s="141">
        <v>43419</v>
      </c>
      <c r="C783">
        <v>1</v>
      </c>
    </row>
    <row r="784" spans="1:3" x14ac:dyDescent="0.25">
      <c r="A784">
        <v>20181116</v>
      </c>
      <c r="B784" s="141">
        <v>43420</v>
      </c>
      <c r="C784">
        <v>1</v>
      </c>
    </row>
    <row r="785" spans="1:3" x14ac:dyDescent="0.25">
      <c r="A785">
        <v>20181117</v>
      </c>
      <c r="B785" s="141">
        <v>43421</v>
      </c>
      <c r="C785">
        <v>0</v>
      </c>
    </row>
    <row r="786" spans="1:3" x14ac:dyDescent="0.25">
      <c r="A786">
        <v>20181118</v>
      </c>
      <c r="B786" s="141">
        <v>43422</v>
      </c>
      <c r="C786">
        <v>0</v>
      </c>
    </row>
    <row r="787" spans="1:3" x14ac:dyDescent="0.25">
      <c r="A787">
        <v>20181119</v>
      </c>
      <c r="B787" s="141">
        <v>43423</v>
      </c>
      <c r="C787">
        <v>1</v>
      </c>
    </row>
    <row r="788" spans="1:3" x14ac:dyDescent="0.25">
      <c r="A788">
        <v>20181120</v>
      </c>
      <c r="B788" s="141">
        <v>43424</v>
      </c>
      <c r="C788">
        <v>1</v>
      </c>
    </row>
    <row r="789" spans="1:3" x14ac:dyDescent="0.25">
      <c r="A789">
        <v>20181121</v>
      </c>
      <c r="B789" s="141">
        <v>43425</v>
      </c>
      <c r="C789">
        <v>1</v>
      </c>
    </row>
    <row r="790" spans="1:3" x14ac:dyDescent="0.25">
      <c r="A790">
        <v>20181122</v>
      </c>
      <c r="B790" s="141">
        <v>43426</v>
      </c>
      <c r="C790">
        <v>1</v>
      </c>
    </row>
    <row r="791" spans="1:3" x14ac:dyDescent="0.25">
      <c r="A791">
        <v>20181123</v>
      </c>
      <c r="B791" s="141">
        <v>43427</v>
      </c>
      <c r="C791">
        <v>1</v>
      </c>
    </row>
    <row r="792" spans="1:3" x14ac:dyDescent="0.25">
      <c r="A792">
        <v>20181124</v>
      </c>
      <c r="B792" s="141">
        <v>43428</v>
      </c>
      <c r="C792">
        <v>0</v>
      </c>
    </row>
    <row r="793" spans="1:3" x14ac:dyDescent="0.25">
      <c r="A793">
        <v>20181125</v>
      </c>
      <c r="B793" s="141">
        <v>43429</v>
      </c>
      <c r="C793">
        <v>0</v>
      </c>
    </row>
    <row r="794" spans="1:3" x14ac:dyDescent="0.25">
      <c r="A794">
        <v>20181126</v>
      </c>
      <c r="B794" s="141">
        <v>43430</v>
      </c>
      <c r="C794">
        <v>1</v>
      </c>
    </row>
    <row r="795" spans="1:3" x14ac:dyDescent="0.25">
      <c r="A795">
        <v>20181127</v>
      </c>
      <c r="B795" s="141">
        <v>43431</v>
      </c>
      <c r="C795">
        <v>1</v>
      </c>
    </row>
    <row r="796" spans="1:3" x14ac:dyDescent="0.25">
      <c r="A796">
        <v>20181128</v>
      </c>
      <c r="B796" s="141">
        <v>43432</v>
      </c>
      <c r="C796">
        <v>1</v>
      </c>
    </row>
    <row r="797" spans="1:3" x14ac:dyDescent="0.25">
      <c r="A797">
        <v>20181129</v>
      </c>
      <c r="B797" s="141">
        <v>43433</v>
      </c>
      <c r="C797">
        <v>1</v>
      </c>
    </row>
    <row r="798" spans="1:3" x14ac:dyDescent="0.25">
      <c r="A798">
        <v>20181130</v>
      </c>
      <c r="B798" s="141">
        <v>43434</v>
      </c>
      <c r="C798">
        <v>1</v>
      </c>
    </row>
    <row r="799" spans="1:3" x14ac:dyDescent="0.25">
      <c r="A799">
        <v>20181201</v>
      </c>
      <c r="B799" s="141">
        <v>43435</v>
      </c>
      <c r="C799">
        <v>0</v>
      </c>
    </row>
    <row r="800" spans="1:3" x14ac:dyDescent="0.25">
      <c r="A800">
        <v>20181202</v>
      </c>
      <c r="B800" s="141">
        <v>43436</v>
      </c>
      <c r="C800">
        <v>0</v>
      </c>
    </row>
    <row r="801" spans="1:3" x14ac:dyDescent="0.25">
      <c r="A801">
        <v>20181203</v>
      </c>
      <c r="B801" s="141">
        <v>43437</v>
      </c>
      <c r="C801">
        <v>1</v>
      </c>
    </row>
    <row r="802" spans="1:3" x14ac:dyDescent="0.25">
      <c r="A802">
        <v>20181204</v>
      </c>
      <c r="B802" s="141">
        <v>43438</v>
      </c>
      <c r="C802">
        <v>1</v>
      </c>
    </row>
    <row r="803" spans="1:3" x14ac:dyDescent="0.25">
      <c r="A803">
        <v>20181205</v>
      </c>
      <c r="B803" s="141">
        <v>43439</v>
      </c>
      <c r="C803">
        <v>1</v>
      </c>
    </row>
    <row r="804" spans="1:3" x14ac:dyDescent="0.25">
      <c r="A804">
        <v>20181206</v>
      </c>
      <c r="B804" s="141">
        <v>43440</v>
      </c>
      <c r="C804">
        <v>1</v>
      </c>
    </row>
    <row r="805" spans="1:3" x14ac:dyDescent="0.25">
      <c r="A805">
        <v>20181207</v>
      </c>
      <c r="B805" s="141">
        <v>43441</v>
      </c>
      <c r="C805">
        <v>1</v>
      </c>
    </row>
    <row r="806" spans="1:3" x14ac:dyDescent="0.25">
      <c r="A806">
        <v>20181208</v>
      </c>
      <c r="B806" s="141">
        <v>43442</v>
      </c>
      <c r="C806">
        <v>0</v>
      </c>
    </row>
    <row r="807" spans="1:3" x14ac:dyDescent="0.25">
      <c r="A807">
        <v>20181209</v>
      </c>
      <c r="B807" s="141">
        <v>43443</v>
      </c>
      <c r="C807">
        <v>0</v>
      </c>
    </row>
    <row r="808" spans="1:3" x14ac:dyDescent="0.25">
      <c r="A808">
        <v>20181210</v>
      </c>
      <c r="B808" s="141">
        <v>43444</v>
      </c>
      <c r="C808">
        <v>1</v>
      </c>
    </row>
    <row r="809" spans="1:3" x14ac:dyDescent="0.25">
      <c r="A809">
        <v>20181211</v>
      </c>
      <c r="B809" s="141">
        <v>43445</v>
      </c>
      <c r="C809">
        <v>1</v>
      </c>
    </row>
    <row r="810" spans="1:3" x14ac:dyDescent="0.25">
      <c r="A810">
        <v>20181212</v>
      </c>
      <c r="B810" s="141">
        <v>43446</v>
      </c>
      <c r="C810">
        <v>1</v>
      </c>
    </row>
    <row r="811" spans="1:3" x14ac:dyDescent="0.25">
      <c r="A811">
        <v>20181213</v>
      </c>
      <c r="B811" s="141">
        <v>43447</v>
      </c>
      <c r="C811">
        <v>1</v>
      </c>
    </row>
    <row r="812" spans="1:3" x14ac:dyDescent="0.25">
      <c r="A812">
        <v>20181214</v>
      </c>
      <c r="B812" s="141">
        <v>43448</v>
      </c>
      <c r="C812">
        <v>1</v>
      </c>
    </row>
    <row r="813" spans="1:3" x14ac:dyDescent="0.25">
      <c r="A813">
        <v>20181215</v>
      </c>
      <c r="B813" s="141">
        <v>43449</v>
      </c>
      <c r="C813">
        <v>0</v>
      </c>
    </row>
    <row r="814" spans="1:3" x14ac:dyDescent="0.25">
      <c r="A814">
        <v>20181216</v>
      </c>
      <c r="B814" s="141">
        <v>43450</v>
      </c>
      <c r="C814">
        <v>0</v>
      </c>
    </row>
    <row r="815" spans="1:3" x14ac:dyDescent="0.25">
      <c r="A815">
        <v>20181217</v>
      </c>
      <c r="B815" s="141">
        <v>43451</v>
      </c>
      <c r="C815">
        <v>1</v>
      </c>
    </row>
    <row r="816" spans="1:3" x14ac:dyDescent="0.25">
      <c r="A816">
        <v>20181218</v>
      </c>
      <c r="B816" s="141">
        <v>43452</v>
      </c>
      <c r="C816">
        <v>1</v>
      </c>
    </row>
    <row r="817" spans="1:3" x14ac:dyDescent="0.25">
      <c r="A817">
        <v>20181219</v>
      </c>
      <c r="B817" s="141">
        <v>43453</v>
      </c>
      <c r="C817">
        <v>1</v>
      </c>
    </row>
    <row r="818" spans="1:3" x14ac:dyDescent="0.25">
      <c r="A818">
        <v>20181220</v>
      </c>
      <c r="B818" s="141">
        <v>43454</v>
      </c>
      <c r="C818">
        <v>1</v>
      </c>
    </row>
    <row r="819" spans="1:3" x14ac:dyDescent="0.25">
      <c r="A819">
        <v>20181221</v>
      </c>
      <c r="B819" s="141">
        <v>43455</v>
      </c>
      <c r="C819">
        <v>1</v>
      </c>
    </row>
    <row r="820" spans="1:3" x14ac:dyDescent="0.25">
      <c r="A820">
        <v>20181222</v>
      </c>
      <c r="B820" s="141">
        <v>43456</v>
      </c>
      <c r="C820">
        <v>0</v>
      </c>
    </row>
    <row r="821" spans="1:3" x14ac:dyDescent="0.25">
      <c r="A821">
        <v>20181223</v>
      </c>
      <c r="B821" s="141">
        <v>43457</v>
      </c>
      <c r="C821">
        <v>0</v>
      </c>
    </row>
    <row r="822" spans="1:3" x14ac:dyDescent="0.25">
      <c r="A822">
        <v>20181224</v>
      </c>
      <c r="B822" s="141">
        <v>43458</v>
      </c>
      <c r="C822">
        <v>1</v>
      </c>
    </row>
    <row r="823" spans="1:3" x14ac:dyDescent="0.25">
      <c r="A823">
        <v>20181225</v>
      </c>
      <c r="B823" s="141">
        <v>43459</v>
      </c>
      <c r="C823">
        <v>0</v>
      </c>
    </row>
    <row r="824" spans="1:3" x14ac:dyDescent="0.25">
      <c r="A824">
        <v>20181226</v>
      </c>
      <c r="B824" s="141">
        <v>43460</v>
      </c>
      <c r="C824">
        <v>0</v>
      </c>
    </row>
    <row r="825" spans="1:3" x14ac:dyDescent="0.25">
      <c r="A825">
        <v>20181227</v>
      </c>
      <c r="B825" s="141">
        <v>43461</v>
      </c>
      <c r="C825">
        <v>1</v>
      </c>
    </row>
    <row r="826" spans="1:3" x14ac:dyDescent="0.25">
      <c r="A826">
        <v>20181228</v>
      </c>
      <c r="B826" s="141">
        <v>43462</v>
      </c>
      <c r="C826">
        <v>1</v>
      </c>
    </row>
    <row r="827" spans="1:3" x14ac:dyDescent="0.25">
      <c r="A827">
        <v>20181229</v>
      </c>
      <c r="B827" s="141">
        <v>43463</v>
      </c>
      <c r="C827">
        <v>0</v>
      </c>
    </row>
    <row r="828" spans="1:3" x14ac:dyDescent="0.25">
      <c r="A828">
        <v>20181230</v>
      </c>
      <c r="B828" s="141">
        <v>43464</v>
      </c>
      <c r="C828">
        <v>0</v>
      </c>
    </row>
    <row r="829" spans="1:3" x14ac:dyDescent="0.25">
      <c r="A829">
        <v>20181231</v>
      </c>
      <c r="B829" s="141">
        <v>43465</v>
      </c>
      <c r="C829">
        <v>1</v>
      </c>
    </row>
    <row r="830" spans="1:3" x14ac:dyDescent="0.25">
      <c r="A830">
        <v>20190101</v>
      </c>
      <c r="B830" s="141">
        <v>43466</v>
      </c>
      <c r="C830">
        <v>0</v>
      </c>
    </row>
    <row r="831" spans="1:3" x14ac:dyDescent="0.25">
      <c r="A831">
        <v>20190102</v>
      </c>
      <c r="B831" s="141">
        <v>43467</v>
      </c>
      <c r="C831">
        <v>1</v>
      </c>
    </row>
    <row r="832" spans="1:3" x14ac:dyDescent="0.25">
      <c r="A832">
        <v>20190103</v>
      </c>
      <c r="B832" s="141">
        <v>43468</v>
      </c>
      <c r="C832">
        <v>1</v>
      </c>
    </row>
    <row r="833" spans="1:3" x14ac:dyDescent="0.25">
      <c r="A833">
        <v>20190104</v>
      </c>
      <c r="B833" s="141">
        <v>43469</v>
      </c>
      <c r="C833">
        <v>1</v>
      </c>
    </row>
    <row r="834" spans="1:3" x14ac:dyDescent="0.25">
      <c r="A834">
        <v>20190105</v>
      </c>
      <c r="B834" s="141">
        <v>43470</v>
      </c>
      <c r="C834">
        <v>0</v>
      </c>
    </row>
    <row r="835" spans="1:3" x14ac:dyDescent="0.25">
      <c r="A835">
        <v>20190106</v>
      </c>
      <c r="B835" s="141">
        <v>43471</v>
      </c>
      <c r="C835">
        <v>0</v>
      </c>
    </row>
    <row r="836" spans="1:3" x14ac:dyDescent="0.25">
      <c r="A836">
        <v>20190107</v>
      </c>
      <c r="B836" s="141">
        <v>43472</v>
      </c>
      <c r="C836">
        <v>1</v>
      </c>
    </row>
    <row r="837" spans="1:3" x14ac:dyDescent="0.25">
      <c r="A837">
        <v>20190108</v>
      </c>
      <c r="B837" s="141">
        <v>43473</v>
      </c>
      <c r="C837">
        <v>1</v>
      </c>
    </row>
    <row r="838" spans="1:3" x14ac:dyDescent="0.25">
      <c r="A838">
        <v>20190109</v>
      </c>
      <c r="B838" s="141">
        <v>43474</v>
      </c>
      <c r="C838">
        <v>1</v>
      </c>
    </row>
    <row r="839" spans="1:3" x14ac:dyDescent="0.25">
      <c r="A839">
        <v>20190110</v>
      </c>
      <c r="B839" s="141">
        <v>43475</v>
      </c>
      <c r="C839">
        <v>1</v>
      </c>
    </row>
    <row r="840" spans="1:3" x14ac:dyDescent="0.25">
      <c r="A840">
        <v>20190111</v>
      </c>
      <c r="B840" s="141">
        <v>43476</v>
      </c>
      <c r="C840">
        <v>1</v>
      </c>
    </row>
    <row r="841" spans="1:3" x14ac:dyDescent="0.25">
      <c r="A841">
        <v>20190112</v>
      </c>
      <c r="B841" s="141">
        <v>43477</v>
      </c>
      <c r="C841">
        <v>0</v>
      </c>
    </row>
    <row r="842" spans="1:3" x14ac:dyDescent="0.25">
      <c r="A842">
        <v>20190113</v>
      </c>
      <c r="B842" s="141">
        <v>43478</v>
      </c>
      <c r="C842">
        <v>0</v>
      </c>
    </row>
    <row r="843" spans="1:3" x14ac:dyDescent="0.25">
      <c r="A843">
        <v>20190114</v>
      </c>
      <c r="B843" s="141">
        <v>43479</v>
      </c>
      <c r="C843">
        <v>1</v>
      </c>
    </row>
    <row r="844" spans="1:3" x14ac:dyDescent="0.25">
      <c r="A844">
        <v>20190115</v>
      </c>
      <c r="B844" s="141">
        <v>43480</v>
      </c>
      <c r="C844">
        <v>1</v>
      </c>
    </row>
    <row r="845" spans="1:3" x14ac:dyDescent="0.25">
      <c r="A845">
        <v>20190116</v>
      </c>
      <c r="B845" s="141">
        <v>43481</v>
      </c>
      <c r="C845">
        <v>1</v>
      </c>
    </row>
    <row r="846" spans="1:3" x14ac:dyDescent="0.25">
      <c r="A846">
        <v>20190117</v>
      </c>
      <c r="B846" s="141">
        <v>43482</v>
      </c>
      <c r="C846">
        <v>1</v>
      </c>
    </row>
    <row r="847" spans="1:3" x14ac:dyDescent="0.25">
      <c r="A847">
        <v>20190118</v>
      </c>
      <c r="B847" s="141">
        <v>43483</v>
      </c>
      <c r="C847">
        <v>1</v>
      </c>
    </row>
    <row r="848" spans="1:3" x14ac:dyDescent="0.25">
      <c r="A848">
        <v>20190119</v>
      </c>
      <c r="B848" s="141">
        <v>43484</v>
      </c>
      <c r="C848">
        <v>0</v>
      </c>
    </row>
    <row r="849" spans="1:3" x14ac:dyDescent="0.25">
      <c r="A849">
        <v>20190120</v>
      </c>
      <c r="B849" s="141">
        <v>43485</v>
      </c>
      <c r="C849">
        <v>0</v>
      </c>
    </row>
    <row r="850" spans="1:3" x14ac:dyDescent="0.25">
      <c r="A850">
        <v>20190121</v>
      </c>
      <c r="B850" s="141">
        <v>43486</v>
      </c>
      <c r="C850">
        <v>1</v>
      </c>
    </row>
    <row r="851" spans="1:3" x14ac:dyDescent="0.25">
      <c r="A851">
        <v>20190122</v>
      </c>
      <c r="B851" s="141">
        <v>43487</v>
      </c>
      <c r="C851">
        <v>1</v>
      </c>
    </row>
    <row r="852" spans="1:3" x14ac:dyDescent="0.25">
      <c r="A852">
        <v>20190123</v>
      </c>
      <c r="B852" s="141">
        <v>43488</v>
      </c>
      <c r="C852">
        <v>1</v>
      </c>
    </row>
    <row r="853" spans="1:3" x14ac:dyDescent="0.25">
      <c r="A853">
        <v>20190124</v>
      </c>
      <c r="B853" s="141">
        <v>43489</v>
      </c>
      <c r="C853">
        <v>1</v>
      </c>
    </row>
    <row r="854" spans="1:3" x14ac:dyDescent="0.25">
      <c r="A854">
        <v>20190125</v>
      </c>
      <c r="B854" s="141">
        <v>43490</v>
      </c>
      <c r="C854">
        <v>1</v>
      </c>
    </row>
    <row r="855" spans="1:3" x14ac:dyDescent="0.25">
      <c r="A855">
        <v>20190126</v>
      </c>
      <c r="B855" s="141">
        <v>43491</v>
      </c>
      <c r="C855">
        <v>0</v>
      </c>
    </row>
    <row r="856" spans="1:3" x14ac:dyDescent="0.25">
      <c r="A856">
        <v>20190127</v>
      </c>
      <c r="B856" s="141">
        <v>43492</v>
      </c>
      <c r="C856">
        <v>0</v>
      </c>
    </row>
    <row r="857" spans="1:3" x14ac:dyDescent="0.25">
      <c r="A857">
        <v>20190128</v>
      </c>
      <c r="B857" s="141">
        <v>43493</v>
      </c>
      <c r="C857">
        <v>1</v>
      </c>
    </row>
    <row r="858" spans="1:3" x14ac:dyDescent="0.25">
      <c r="A858">
        <v>20190129</v>
      </c>
      <c r="B858" s="141">
        <v>43494</v>
      </c>
      <c r="C858">
        <v>1</v>
      </c>
    </row>
    <row r="859" spans="1:3" x14ac:dyDescent="0.25">
      <c r="A859">
        <v>20190130</v>
      </c>
      <c r="B859" s="141">
        <v>43495</v>
      </c>
      <c r="C859">
        <v>1</v>
      </c>
    </row>
    <row r="860" spans="1:3" x14ac:dyDescent="0.25">
      <c r="A860">
        <v>20190131</v>
      </c>
      <c r="B860" s="141">
        <v>43496</v>
      </c>
      <c r="C860">
        <v>1</v>
      </c>
    </row>
    <row r="861" spans="1:3" x14ac:dyDescent="0.25">
      <c r="A861">
        <v>20190201</v>
      </c>
      <c r="B861" s="141">
        <v>43497</v>
      </c>
      <c r="C861">
        <v>1</v>
      </c>
    </row>
    <row r="862" spans="1:3" x14ac:dyDescent="0.25">
      <c r="A862">
        <v>20190202</v>
      </c>
      <c r="B862" s="141">
        <v>43498</v>
      </c>
      <c r="C862">
        <v>0</v>
      </c>
    </row>
    <row r="863" spans="1:3" x14ac:dyDescent="0.25">
      <c r="A863">
        <v>20190203</v>
      </c>
      <c r="B863" s="141">
        <v>43499</v>
      </c>
      <c r="C863">
        <v>0</v>
      </c>
    </row>
    <row r="864" spans="1:3" x14ac:dyDescent="0.25">
      <c r="A864">
        <v>20190204</v>
      </c>
      <c r="B864" s="141">
        <v>43500</v>
      </c>
      <c r="C864">
        <v>1</v>
      </c>
    </row>
    <row r="865" spans="1:3" x14ac:dyDescent="0.25">
      <c r="A865">
        <v>20190205</v>
      </c>
      <c r="B865" s="141">
        <v>43501</v>
      </c>
      <c r="C865">
        <v>1</v>
      </c>
    </row>
    <row r="866" spans="1:3" x14ac:dyDescent="0.25">
      <c r="A866">
        <v>20190206</v>
      </c>
      <c r="B866" s="141">
        <v>43502</v>
      </c>
      <c r="C866">
        <v>1</v>
      </c>
    </row>
    <row r="867" spans="1:3" x14ac:dyDescent="0.25">
      <c r="A867">
        <v>20190207</v>
      </c>
      <c r="B867" s="141">
        <v>43503</v>
      </c>
      <c r="C867">
        <v>1</v>
      </c>
    </row>
    <row r="868" spans="1:3" x14ac:dyDescent="0.25">
      <c r="A868">
        <v>20190208</v>
      </c>
      <c r="B868" s="141">
        <v>43504</v>
      </c>
      <c r="C868">
        <v>1</v>
      </c>
    </row>
    <row r="869" spans="1:3" x14ac:dyDescent="0.25">
      <c r="A869">
        <v>20190209</v>
      </c>
      <c r="B869" s="141">
        <v>43505</v>
      </c>
      <c r="C869">
        <v>0</v>
      </c>
    </row>
    <row r="870" spans="1:3" x14ac:dyDescent="0.25">
      <c r="A870">
        <v>20190210</v>
      </c>
      <c r="B870" s="141">
        <v>43506</v>
      </c>
      <c r="C870">
        <v>0</v>
      </c>
    </row>
    <row r="871" spans="1:3" x14ac:dyDescent="0.25">
      <c r="A871">
        <v>20190211</v>
      </c>
      <c r="B871" s="141">
        <v>43507</v>
      </c>
      <c r="C871">
        <v>1</v>
      </c>
    </row>
    <row r="872" spans="1:3" x14ac:dyDescent="0.25">
      <c r="A872">
        <v>20190212</v>
      </c>
      <c r="B872" s="141">
        <v>43508</v>
      </c>
      <c r="C872">
        <v>1</v>
      </c>
    </row>
    <row r="873" spans="1:3" x14ac:dyDescent="0.25">
      <c r="A873">
        <v>20190213</v>
      </c>
      <c r="B873" s="141">
        <v>43509</v>
      </c>
      <c r="C873">
        <v>1</v>
      </c>
    </row>
    <row r="874" spans="1:3" x14ac:dyDescent="0.25">
      <c r="A874">
        <v>20190214</v>
      </c>
      <c r="B874" s="141">
        <v>43510</v>
      </c>
      <c r="C874">
        <v>1</v>
      </c>
    </row>
    <row r="875" spans="1:3" x14ac:dyDescent="0.25">
      <c r="A875">
        <v>20190215</v>
      </c>
      <c r="B875" s="141">
        <v>43511</v>
      </c>
      <c r="C875">
        <v>1</v>
      </c>
    </row>
    <row r="876" spans="1:3" x14ac:dyDescent="0.25">
      <c r="A876">
        <v>20190216</v>
      </c>
      <c r="B876" s="141">
        <v>43512</v>
      </c>
      <c r="C876">
        <v>0</v>
      </c>
    </row>
    <row r="877" spans="1:3" x14ac:dyDescent="0.25">
      <c r="A877">
        <v>20190217</v>
      </c>
      <c r="B877" s="141">
        <v>43513</v>
      </c>
      <c r="C877">
        <v>0</v>
      </c>
    </row>
    <row r="878" spans="1:3" x14ac:dyDescent="0.25">
      <c r="A878">
        <v>20190218</v>
      </c>
      <c r="B878" s="141">
        <v>43514</v>
      </c>
      <c r="C878">
        <v>1</v>
      </c>
    </row>
    <row r="879" spans="1:3" x14ac:dyDescent="0.25">
      <c r="A879">
        <v>20190219</v>
      </c>
      <c r="B879" s="141">
        <v>43515</v>
      </c>
      <c r="C879">
        <v>1</v>
      </c>
    </row>
    <row r="880" spans="1:3" x14ac:dyDescent="0.25">
      <c r="A880">
        <v>20190220</v>
      </c>
      <c r="B880" s="141">
        <v>43516</v>
      </c>
      <c r="C880">
        <v>1</v>
      </c>
    </row>
    <row r="881" spans="1:3" x14ac:dyDescent="0.25">
      <c r="A881">
        <v>20190221</v>
      </c>
      <c r="B881" s="141">
        <v>43517</v>
      </c>
      <c r="C881">
        <v>1</v>
      </c>
    </row>
    <row r="882" spans="1:3" x14ac:dyDescent="0.25">
      <c r="A882">
        <v>20190222</v>
      </c>
      <c r="B882" s="141">
        <v>43518</v>
      </c>
      <c r="C882">
        <v>1</v>
      </c>
    </row>
    <row r="883" spans="1:3" x14ac:dyDescent="0.25">
      <c r="A883">
        <v>20190223</v>
      </c>
      <c r="B883" s="141">
        <v>43519</v>
      </c>
      <c r="C883">
        <v>0</v>
      </c>
    </row>
    <row r="884" spans="1:3" x14ac:dyDescent="0.25">
      <c r="A884">
        <v>20190224</v>
      </c>
      <c r="B884" s="141">
        <v>43520</v>
      </c>
      <c r="C884">
        <v>0</v>
      </c>
    </row>
    <row r="885" spans="1:3" x14ac:dyDescent="0.25">
      <c r="A885">
        <v>20190225</v>
      </c>
      <c r="B885" s="141">
        <v>43521</v>
      </c>
      <c r="C885">
        <v>1</v>
      </c>
    </row>
    <row r="886" spans="1:3" x14ac:dyDescent="0.25">
      <c r="A886">
        <v>20190226</v>
      </c>
      <c r="B886" s="141">
        <v>43522</v>
      </c>
      <c r="C886">
        <v>1</v>
      </c>
    </row>
    <row r="887" spans="1:3" x14ac:dyDescent="0.25">
      <c r="A887">
        <v>20190227</v>
      </c>
      <c r="B887" s="141">
        <v>43523</v>
      </c>
      <c r="C887">
        <v>1</v>
      </c>
    </row>
    <row r="888" spans="1:3" x14ac:dyDescent="0.25">
      <c r="A888">
        <v>20190228</v>
      </c>
      <c r="B888" s="141">
        <v>43524</v>
      </c>
      <c r="C888">
        <v>1</v>
      </c>
    </row>
    <row r="889" spans="1:3" x14ac:dyDescent="0.25">
      <c r="A889">
        <v>20190301</v>
      </c>
      <c r="B889" s="141">
        <v>43525</v>
      </c>
      <c r="C889">
        <v>1</v>
      </c>
    </row>
    <row r="890" spans="1:3" x14ac:dyDescent="0.25">
      <c r="A890">
        <v>20190302</v>
      </c>
      <c r="B890" s="141">
        <v>43526</v>
      </c>
      <c r="C890">
        <v>0</v>
      </c>
    </row>
    <row r="891" spans="1:3" x14ac:dyDescent="0.25">
      <c r="A891">
        <v>20190303</v>
      </c>
      <c r="B891" s="141">
        <v>43527</v>
      </c>
      <c r="C891">
        <v>0</v>
      </c>
    </row>
    <row r="892" spans="1:3" x14ac:dyDescent="0.25">
      <c r="A892">
        <v>20190304</v>
      </c>
      <c r="B892" s="141">
        <v>43528</v>
      </c>
      <c r="C892">
        <v>1</v>
      </c>
    </row>
    <row r="893" spans="1:3" x14ac:dyDescent="0.25">
      <c r="A893">
        <v>20190305</v>
      </c>
      <c r="B893" s="141">
        <v>43529</v>
      </c>
      <c r="C893">
        <v>1</v>
      </c>
    </row>
    <row r="894" spans="1:3" x14ac:dyDescent="0.25">
      <c r="A894">
        <v>20190306</v>
      </c>
      <c r="B894" s="141">
        <v>43530</v>
      </c>
      <c r="C894">
        <v>1</v>
      </c>
    </row>
    <row r="895" spans="1:3" x14ac:dyDescent="0.25">
      <c r="A895">
        <v>20190307</v>
      </c>
      <c r="B895" s="141">
        <v>43531</v>
      </c>
      <c r="C895">
        <v>1</v>
      </c>
    </row>
    <row r="896" spans="1:3" x14ac:dyDescent="0.25">
      <c r="A896">
        <v>20190308</v>
      </c>
      <c r="B896" s="141">
        <v>43532</v>
      </c>
      <c r="C896">
        <v>1</v>
      </c>
    </row>
    <row r="897" spans="1:3" x14ac:dyDescent="0.25">
      <c r="A897">
        <v>20190309</v>
      </c>
      <c r="B897" s="141">
        <v>43533</v>
      </c>
      <c r="C897">
        <v>0</v>
      </c>
    </row>
    <row r="898" spans="1:3" x14ac:dyDescent="0.25">
      <c r="A898">
        <v>20190310</v>
      </c>
      <c r="B898" s="141">
        <v>43534</v>
      </c>
      <c r="C898">
        <v>0</v>
      </c>
    </row>
    <row r="899" spans="1:3" x14ac:dyDescent="0.25">
      <c r="A899">
        <v>20190311</v>
      </c>
      <c r="B899" s="141">
        <v>43535</v>
      </c>
      <c r="C899">
        <v>1</v>
      </c>
    </row>
    <row r="900" spans="1:3" x14ac:dyDescent="0.25">
      <c r="A900">
        <v>20190312</v>
      </c>
      <c r="B900" s="141">
        <v>43536</v>
      </c>
      <c r="C900">
        <v>1</v>
      </c>
    </row>
    <row r="901" spans="1:3" x14ac:dyDescent="0.25">
      <c r="A901">
        <v>20190313</v>
      </c>
      <c r="B901" s="141">
        <v>43537</v>
      </c>
      <c r="C901">
        <v>1</v>
      </c>
    </row>
    <row r="902" spans="1:3" x14ac:dyDescent="0.25">
      <c r="A902">
        <v>20190314</v>
      </c>
      <c r="B902" s="141">
        <v>43538</v>
      </c>
      <c r="C902">
        <v>1</v>
      </c>
    </row>
    <row r="903" spans="1:3" x14ac:dyDescent="0.25">
      <c r="A903">
        <v>20190315</v>
      </c>
      <c r="B903" s="141">
        <v>43539</v>
      </c>
      <c r="C903">
        <v>1</v>
      </c>
    </row>
    <row r="904" spans="1:3" x14ac:dyDescent="0.25">
      <c r="A904">
        <v>20190316</v>
      </c>
      <c r="B904" s="141">
        <v>43540</v>
      </c>
      <c r="C904">
        <v>0</v>
      </c>
    </row>
    <row r="905" spans="1:3" x14ac:dyDescent="0.25">
      <c r="A905">
        <v>20190317</v>
      </c>
      <c r="B905" s="141">
        <v>43541</v>
      </c>
      <c r="C905">
        <v>0</v>
      </c>
    </row>
    <row r="906" spans="1:3" x14ac:dyDescent="0.25">
      <c r="A906">
        <v>20190318</v>
      </c>
      <c r="B906" s="141">
        <v>43542</v>
      </c>
      <c r="C906">
        <v>1</v>
      </c>
    </row>
    <row r="907" spans="1:3" x14ac:dyDescent="0.25">
      <c r="A907">
        <v>20190319</v>
      </c>
      <c r="B907" s="141">
        <v>43543</v>
      </c>
      <c r="C907">
        <v>1</v>
      </c>
    </row>
    <row r="908" spans="1:3" x14ac:dyDescent="0.25">
      <c r="A908">
        <v>20190320</v>
      </c>
      <c r="B908" s="141">
        <v>43544</v>
      </c>
      <c r="C908">
        <v>1</v>
      </c>
    </row>
    <row r="909" spans="1:3" x14ac:dyDescent="0.25">
      <c r="A909">
        <v>20190321</v>
      </c>
      <c r="B909" s="141">
        <v>43545</v>
      </c>
      <c r="C909">
        <v>1</v>
      </c>
    </row>
    <row r="910" spans="1:3" x14ac:dyDescent="0.25">
      <c r="A910">
        <v>20190322</v>
      </c>
      <c r="B910" s="141">
        <v>43546</v>
      </c>
      <c r="C910">
        <v>1</v>
      </c>
    </row>
    <row r="911" spans="1:3" x14ac:dyDescent="0.25">
      <c r="A911">
        <v>20190323</v>
      </c>
      <c r="B911" s="141">
        <v>43547</v>
      </c>
      <c r="C911">
        <v>0</v>
      </c>
    </row>
    <row r="912" spans="1:3" x14ac:dyDescent="0.25">
      <c r="A912">
        <v>20190324</v>
      </c>
      <c r="B912" s="141">
        <v>43548</v>
      </c>
      <c r="C912">
        <v>0</v>
      </c>
    </row>
    <row r="913" spans="1:3" x14ac:dyDescent="0.25">
      <c r="A913">
        <v>20190325</v>
      </c>
      <c r="B913" s="141">
        <v>43549</v>
      </c>
      <c r="C913">
        <v>1</v>
      </c>
    </row>
    <row r="914" spans="1:3" x14ac:dyDescent="0.25">
      <c r="A914">
        <v>20190326</v>
      </c>
      <c r="B914" s="141">
        <v>43550</v>
      </c>
      <c r="C914">
        <v>1</v>
      </c>
    </row>
    <row r="915" spans="1:3" x14ac:dyDescent="0.25">
      <c r="A915">
        <v>20190327</v>
      </c>
      <c r="B915" s="141">
        <v>43551</v>
      </c>
      <c r="C915">
        <v>1</v>
      </c>
    </row>
    <row r="916" spans="1:3" x14ac:dyDescent="0.25">
      <c r="A916">
        <v>20190328</v>
      </c>
      <c r="B916" s="141">
        <v>43552</v>
      </c>
      <c r="C916">
        <v>1</v>
      </c>
    </row>
    <row r="917" spans="1:3" x14ac:dyDescent="0.25">
      <c r="A917">
        <v>20190329</v>
      </c>
      <c r="B917" s="141">
        <v>43553</v>
      </c>
      <c r="C917">
        <v>1</v>
      </c>
    </row>
    <row r="918" spans="1:3" x14ac:dyDescent="0.25">
      <c r="A918">
        <v>20190330</v>
      </c>
      <c r="B918" s="141">
        <v>43554</v>
      </c>
      <c r="C918">
        <v>0</v>
      </c>
    </row>
    <row r="919" spans="1:3" x14ac:dyDescent="0.25">
      <c r="A919">
        <v>20190331</v>
      </c>
      <c r="B919" s="141">
        <v>43555</v>
      </c>
      <c r="C919">
        <v>0</v>
      </c>
    </row>
    <row r="920" spans="1:3" x14ac:dyDescent="0.25">
      <c r="A920">
        <v>20190401</v>
      </c>
      <c r="B920" s="141">
        <v>43556</v>
      </c>
      <c r="C920">
        <v>1</v>
      </c>
    </row>
    <row r="921" spans="1:3" x14ac:dyDescent="0.25">
      <c r="A921">
        <v>20190402</v>
      </c>
      <c r="B921" s="141">
        <v>43557</v>
      </c>
      <c r="C921">
        <v>1</v>
      </c>
    </row>
    <row r="922" spans="1:3" x14ac:dyDescent="0.25">
      <c r="A922">
        <v>20190403</v>
      </c>
      <c r="B922" s="141">
        <v>43558</v>
      </c>
      <c r="C922">
        <v>1</v>
      </c>
    </row>
    <row r="923" spans="1:3" x14ac:dyDescent="0.25">
      <c r="A923">
        <v>20190404</v>
      </c>
      <c r="B923" s="141">
        <v>43559</v>
      </c>
      <c r="C923">
        <v>1</v>
      </c>
    </row>
    <row r="924" spans="1:3" x14ac:dyDescent="0.25">
      <c r="A924">
        <v>20190405</v>
      </c>
      <c r="B924" s="141">
        <v>43560</v>
      </c>
      <c r="C924">
        <v>1</v>
      </c>
    </row>
    <row r="925" spans="1:3" x14ac:dyDescent="0.25">
      <c r="A925">
        <v>20190406</v>
      </c>
      <c r="B925" s="141">
        <v>43561</v>
      </c>
      <c r="C925">
        <v>0</v>
      </c>
    </row>
    <row r="926" spans="1:3" x14ac:dyDescent="0.25">
      <c r="A926">
        <v>20190407</v>
      </c>
      <c r="B926" s="141">
        <v>43562</v>
      </c>
      <c r="C926">
        <v>0</v>
      </c>
    </row>
    <row r="927" spans="1:3" x14ac:dyDescent="0.25">
      <c r="A927">
        <v>20190408</v>
      </c>
      <c r="B927" s="141">
        <v>43563</v>
      </c>
      <c r="C927">
        <v>1</v>
      </c>
    </row>
    <row r="928" spans="1:3" x14ac:dyDescent="0.25">
      <c r="A928">
        <v>20190409</v>
      </c>
      <c r="B928" s="141">
        <v>43564</v>
      </c>
      <c r="C928">
        <v>1</v>
      </c>
    </row>
    <row r="929" spans="1:3" x14ac:dyDescent="0.25">
      <c r="A929">
        <v>20190410</v>
      </c>
      <c r="B929" s="141">
        <v>43565</v>
      </c>
      <c r="C929">
        <v>1</v>
      </c>
    </row>
    <row r="930" spans="1:3" x14ac:dyDescent="0.25">
      <c r="A930">
        <v>20190411</v>
      </c>
      <c r="B930" s="141">
        <v>43566</v>
      </c>
      <c r="C930">
        <v>1</v>
      </c>
    </row>
    <row r="931" spans="1:3" x14ac:dyDescent="0.25">
      <c r="A931">
        <v>20190412</v>
      </c>
      <c r="B931" s="141">
        <v>43567</v>
      </c>
      <c r="C931">
        <v>1</v>
      </c>
    </row>
    <row r="932" spans="1:3" x14ac:dyDescent="0.25">
      <c r="A932">
        <v>20190413</v>
      </c>
      <c r="B932" s="141">
        <v>43568</v>
      </c>
      <c r="C932">
        <v>0</v>
      </c>
    </row>
    <row r="933" spans="1:3" x14ac:dyDescent="0.25">
      <c r="A933">
        <v>20190414</v>
      </c>
      <c r="B933" s="141">
        <v>43569</v>
      </c>
      <c r="C933">
        <v>0</v>
      </c>
    </row>
    <row r="934" spans="1:3" x14ac:dyDescent="0.25">
      <c r="A934">
        <v>20190415</v>
      </c>
      <c r="B934" s="141">
        <v>43570</v>
      </c>
      <c r="C934">
        <v>1</v>
      </c>
    </row>
    <row r="935" spans="1:3" x14ac:dyDescent="0.25">
      <c r="A935">
        <v>20190416</v>
      </c>
      <c r="B935" s="141">
        <v>43571</v>
      </c>
      <c r="C935">
        <v>1</v>
      </c>
    </row>
    <row r="936" spans="1:3" x14ac:dyDescent="0.25">
      <c r="A936">
        <v>20190417</v>
      </c>
      <c r="B936" s="141">
        <v>43572</v>
      </c>
      <c r="C936">
        <v>1</v>
      </c>
    </row>
    <row r="937" spans="1:3" x14ac:dyDescent="0.25">
      <c r="A937">
        <v>20190418</v>
      </c>
      <c r="B937" s="141">
        <v>43573</v>
      </c>
      <c r="C937">
        <v>0</v>
      </c>
    </row>
    <row r="938" spans="1:3" x14ac:dyDescent="0.25">
      <c r="A938">
        <v>20190419</v>
      </c>
      <c r="B938" s="141">
        <v>43574</v>
      </c>
      <c r="C938">
        <v>0</v>
      </c>
    </row>
    <row r="939" spans="1:3" x14ac:dyDescent="0.25">
      <c r="A939">
        <v>20190420</v>
      </c>
      <c r="B939" s="141">
        <v>43575</v>
      </c>
      <c r="C939">
        <v>0</v>
      </c>
    </row>
    <row r="940" spans="1:3" x14ac:dyDescent="0.25">
      <c r="A940">
        <v>20190421</v>
      </c>
      <c r="B940" s="141">
        <v>43576</v>
      </c>
      <c r="C940">
        <v>0</v>
      </c>
    </row>
    <row r="941" spans="1:3" x14ac:dyDescent="0.25">
      <c r="A941">
        <v>20190422</v>
      </c>
      <c r="B941" s="141">
        <v>43577</v>
      </c>
      <c r="C941">
        <v>0</v>
      </c>
    </row>
    <row r="942" spans="1:3" x14ac:dyDescent="0.25">
      <c r="A942">
        <v>20190423</v>
      </c>
      <c r="B942" s="141">
        <v>43578</v>
      </c>
      <c r="C942">
        <v>1</v>
      </c>
    </row>
    <row r="943" spans="1:3" x14ac:dyDescent="0.25">
      <c r="A943">
        <v>20190424</v>
      </c>
      <c r="B943" s="141">
        <v>43579</v>
      </c>
      <c r="C943">
        <v>1</v>
      </c>
    </row>
    <row r="944" spans="1:3" x14ac:dyDescent="0.25">
      <c r="A944">
        <v>20190425</v>
      </c>
      <c r="B944" s="141">
        <v>43580</v>
      </c>
      <c r="C944">
        <v>1</v>
      </c>
    </row>
    <row r="945" spans="1:3" x14ac:dyDescent="0.25">
      <c r="A945">
        <v>20190426</v>
      </c>
      <c r="B945" s="141">
        <v>43581</v>
      </c>
      <c r="C945">
        <v>1</v>
      </c>
    </row>
    <row r="946" spans="1:3" x14ac:dyDescent="0.25">
      <c r="A946">
        <v>20190427</v>
      </c>
      <c r="B946" s="141">
        <v>43582</v>
      </c>
      <c r="C946">
        <v>0</v>
      </c>
    </row>
    <row r="947" spans="1:3" x14ac:dyDescent="0.25">
      <c r="A947">
        <v>20190428</v>
      </c>
      <c r="B947" s="141">
        <v>43583</v>
      </c>
      <c r="C947">
        <v>0</v>
      </c>
    </row>
    <row r="948" spans="1:3" x14ac:dyDescent="0.25">
      <c r="A948">
        <v>20190429</v>
      </c>
      <c r="B948" s="141">
        <v>43584</v>
      </c>
      <c r="C948">
        <v>1</v>
      </c>
    </row>
    <row r="949" spans="1:3" x14ac:dyDescent="0.25">
      <c r="A949">
        <v>20190430</v>
      </c>
      <c r="B949" s="141">
        <v>43585</v>
      </c>
      <c r="C949">
        <v>1</v>
      </c>
    </row>
    <row r="950" spans="1:3" x14ac:dyDescent="0.25">
      <c r="A950">
        <v>20190501</v>
      </c>
      <c r="B950" s="141">
        <v>43586</v>
      </c>
      <c r="C950">
        <v>0</v>
      </c>
    </row>
    <row r="951" spans="1:3" x14ac:dyDescent="0.25">
      <c r="A951">
        <v>20190502</v>
      </c>
      <c r="B951" s="141">
        <v>43587</v>
      </c>
      <c r="C951">
        <v>1</v>
      </c>
    </row>
    <row r="952" spans="1:3" x14ac:dyDescent="0.25">
      <c r="A952">
        <v>20190503</v>
      </c>
      <c r="B952" s="141">
        <v>43588</v>
      </c>
      <c r="C952">
        <v>1</v>
      </c>
    </row>
    <row r="953" spans="1:3" x14ac:dyDescent="0.25">
      <c r="A953">
        <v>20190504</v>
      </c>
      <c r="B953" s="141">
        <v>43589</v>
      </c>
      <c r="C953">
        <v>0</v>
      </c>
    </row>
    <row r="954" spans="1:3" x14ac:dyDescent="0.25">
      <c r="A954">
        <v>20190505</v>
      </c>
      <c r="B954" s="141">
        <v>43590</v>
      </c>
      <c r="C954">
        <v>0</v>
      </c>
    </row>
    <row r="955" spans="1:3" x14ac:dyDescent="0.25">
      <c r="A955">
        <v>20190506</v>
      </c>
      <c r="B955" s="141">
        <v>43591</v>
      </c>
      <c r="C955">
        <v>1</v>
      </c>
    </row>
    <row r="956" spans="1:3" x14ac:dyDescent="0.25">
      <c r="A956">
        <v>20190507</v>
      </c>
      <c r="B956" s="141">
        <v>43592</v>
      </c>
      <c r="C956">
        <v>1</v>
      </c>
    </row>
    <row r="957" spans="1:3" x14ac:dyDescent="0.25">
      <c r="A957">
        <v>20190508</v>
      </c>
      <c r="B957" s="141">
        <v>43593</v>
      </c>
      <c r="C957">
        <v>1</v>
      </c>
    </row>
    <row r="958" spans="1:3" x14ac:dyDescent="0.25">
      <c r="A958">
        <v>20190509</v>
      </c>
      <c r="B958" s="141">
        <v>43594</v>
      </c>
      <c r="C958">
        <v>1</v>
      </c>
    </row>
    <row r="959" spans="1:3" x14ac:dyDescent="0.25">
      <c r="A959">
        <v>20190510</v>
      </c>
      <c r="B959" s="141">
        <v>43595</v>
      </c>
      <c r="C959">
        <v>1</v>
      </c>
    </row>
    <row r="960" spans="1:3" x14ac:dyDescent="0.25">
      <c r="A960">
        <v>20190511</v>
      </c>
      <c r="B960" s="141">
        <v>43596</v>
      </c>
      <c r="C960">
        <v>0</v>
      </c>
    </row>
    <row r="961" spans="1:3" x14ac:dyDescent="0.25">
      <c r="A961">
        <v>20190512</v>
      </c>
      <c r="B961" s="141">
        <v>43597</v>
      </c>
      <c r="C961">
        <v>0</v>
      </c>
    </row>
    <row r="962" spans="1:3" x14ac:dyDescent="0.25">
      <c r="A962">
        <v>20190513</v>
      </c>
      <c r="B962" s="141">
        <v>43598</v>
      </c>
      <c r="C962">
        <v>1</v>
      </c>
    </row>
    <row r="963" spans="1:3" x14ac:dyDescent="0.25">
      <c r="A963">
        <v>20190514</v>
      </c>
      <c r="B963" s="141">
        <v>43599</v>
      </c>
      <c r="C963">
        <v>1</v>
      </c>
    </row>
    <row r="964" spans="1:3" x14ac:dyDescent="0.25">
      <c r="A964">
        <v>20190515</v>
      </c>
      <c r="B964" s="141">
        <v>43600</v>
      </c>
      <c r="C964">
        <v>1</v>
      </c>
    </row>
    <row r="965" spans="1:3" x14ac:dyDescent="0.25">
      <c r="A965">
        <v>20190516</v>
      </c>
      <c r="B965" s="141">
        <v>43601</v>
      </c>
      <c r="C965">
        <v>1</v>
      </c>
    </row>
    <row r="966" spans="1:3" x14ac:dyDescent="0.25">
      <c r="A966">
        <v>20190517</v>
      </c>
      <c r="B966" s="141">
        <v>43602</v>
      </c>
      <c r="C966">
        <v>0</v>
      </c>
    </row>
    <row r="967" spans="1:3" x14ac:dyDescent="0.25">
      <c r="A967">
        <v>20190518</v>
      </c>
      <c r="B967" s="141">
        <v>43603</v>
      </c>
      <c r="C967">
        <v>0</v>
      </c>
    </row>
    <row r="968" spans="1:3" x14ac:dyDescent="0.25">
      <c r="A968">
        <v>20190519</v>
      </c>
      <c r="B968" s="141">
        <v>43604</v>
      </c>
      <c r="C968">
        <v>0</v>
      </c>
    </row>
    <row r="969" spans="1:3" x14ac:dyDescent="0.25">
      <c r="A969">
        <v>20190520</v>
      </c>
      <c r="B969" s="141">
        <v>43605</v>
      </c>
      <c r="C969">
        <v>1</v>
      </c>
    </row>
    <row r="970" spans="1:3" x14ac:dyDescent="0.25">
      <c r="A970">
        <v>20190521</v>
      </c>
      <c r="B970" s="141">
        <v>43606</v>
      </c>
      <c r="C970">
        <v>1</v>
      </c>
    </row>
    <row r="971" spans="1:3" x14ac:dyDescent="0.25">
      <c r="A971">
        <v>20190522</v>
      </c>
      <c r="B971" s="141">
        <v>43607</v>
      </c>
      <c r="C971">
        <v>1</v>
      </c>
    </row>
    <row r="972" spans="1:3" x14ac:dyDescent="0.25">
      <c r="A972">
        <v>20190523</v>
      </c>
      <c r="B972" s="141">
        <v>43608</v>
      </c>
      <c r="C972">
        <v>1</v>
      </c>
    </row>
    <row r="973" spans="1:3" x14ac:dyDescent="0.25">
      <c r="A973">
        <v>20190524</v>
      </c>
      <c r="B973" s="141">
        <v>43609</v>
      </c>
      <c r="C973">
        <v>1</v>
      </c>
    </row>
    <row r="974" spans="1:3" x14ac:dyDescent="0.25">
      <c r="A974">
        <v>20190525</v>
      </c>
      <c r="B974" s="141">
        <v>43610</v>
      </c>
      <c r="C974">
        <v>0</v>
      </c>
    </row>
    <row r="975" spans="1:3" x14ac:dyDescent="0.25">
      <c r="A975">
        <v>20190526</v>
      </c>
      <c r="B975" s="141">
        <v>43611</v>
      </c>
      <c r="C975">
        <v>0</v>
      </c>
    </row>
    <row r="976" spans="1:3" x14ac:dyDescent="0.25">
      <c r="A976">
        <v>20190527</v>
      </c>
      <c r="B976" s="141">
        <v>43612</v>
      </c>
      <c r="C976">
        <v>1</v>
      </c>
    </row>
    <row r="977" spans="1:3" x14ac:dyDescent="0.25">
      <c r="A977">
        <v>20190528</v>
      </c>
      <c r="B977" s="141">
        <v>43613</v>
      </c>
      <c r="C977">
        <v>1</v>
      </c>
    </row>
    <row r="978" spans="1:3" x14ac:dyDescent="0.25">
      <c r="A978">
        <v>20190529</v>
      </c>
      <c r="B978" s="141">
        <v>43614</v>
      </c>
      <c r="C978">
        <v>1</v>
      </c>
    </row>
    <row r="979" spans="1:3" x14ac:dyDescent="0.25">
      <c r="A979">
        <v>20190530</v>
      </c>
      <c r="B979" s="141">
        <v>43615</v>
      </c>
      <c r="C979">
        <v>0</v>
      </c>
    </row>
    <row r="980" spans="1:3" x14ac:dyDescent="0.25">
      <c r="A980">
        <v>20190531</v>
      </c>
      <c r="B980" s="141">
        <v>43616</v>
      </c>
      <c r="C980">
        <v>1</v>
      </c>
    </row>
    <row r="981" spans="1:3" x14ac:dyDescent="0.25">
      <c r="A981">
        <v>20190601</v>
      </c>
      <c r="B981" s="141">
        <v>43617</v>
      </c>
      <c r="C981">
        <v>0</v>
      </c>
    </row>
    <row r="982" spans="1:3" x14ac:dyDescent="0.25">
      <c r="A982">
        <v>20190602</v>
      </c>
      <c r="B982" s="141">
        <v>43618</v>
      </c>
      <c r="C982">
        <v>0</v>
      </c>
    </row>
    <row r="983" spans="1:3" x14ac:dyDescent="0.25">
      <c r="A983">
        <v>20190603</v>
      </c>
      <c r="B983" s="141">
        <v>43619</v>
      </c>
      <c r="C983">
        <v>1</v>
      </c>
    </row>
    <row r="984" spans="1:3" x14ac:dyDescent="0.25">
      <c r="A984">
        <v>20190604</v>
      </c>
      <c r="B984" s="141">
        <v>43620</v>
      </c>
      <c r="C984">
        <v>1</v>
      </c>
    </row>
    <row r="985" spans="1:3" x14ac:dyDescent="0.25">
      <c r="A985">
        <v>20190605</v>
      </c>
      <c r="B985" s="141">
        <v>43621</v>
      </c>
      <c r="C985">
        <v>1</v>
      </c>
    </row>
    <row r="986" spans="1:3" x14ac:dyDescent="0.25">
      <c r="A986">
        <v>20190606</v>
      </c>
      <c r="B986" s="141">
        <v>43622</v>
      </c>
      <c r="C986">
        <v>1</v>
      </c>
    </row>
    <row r="987" spans="1:3" x14ac:dyDescent="0.25">
      <c r="A987">
        <v>20190607</v>
      </c>
      <c r="B987" s="141">
        <v>43623</v>
      </c>
      <c r="C987">
        <v>1</v>
      </c>
    </row>
    <row r="988" spans="1:3" x14ac:dyDescent="0.25">
      <c r="A988">
        <v>20190608</v>
      </c>
      <c r="B988" s="141">
        <v>43624</v>
      </c>
      <c r="C988">
        <v>0</v>
      </c>
    </row>
    <row r="989" spans="1:3" x14ac:dyDescent="0.25">
      <c r="A989">
        <v>20190609</v>
      </c>
      <c r="B989" s="141">
        <v>43625</v>
      </c>
      <c r="C989">
        <v>0</v>
      </c>
    </row>
    <row r="990" spans="1:3" x14ac:dyDescent="0.25">
      <c r="A990">
        <v>20190610</v>
      </c>
      <c r="B990" s="141">
        <v>43626</v>
      </c>
      <c r="C990">
        <v>0</v>
      </c>
    </row>
    <row r="991" spans="1:3" x14ac:dyDescent="0.25">
      <c r="A991">
        <v>20190611</v>
      </c>
      <c r="B991" s="141">
        <v>43627</v>
      </c>
      <c r="C991">
        <v>1</v>
      </c>
    </row>
    <row r="992" spans="1:3" x14ac:dyDescent="0.25">
      <c r="A992">
        <v>20190612</v>
      </c>
      <c r="B992" s="141">
        <v>43628</v>
      </c>
      <c r="C992">
        <v>1</v>
      </c>
    </row>
    <row r="993" spans="1:3" x14ac:dyDescent="0.25">
      <c r="A993">
        <v>20190613</v>
      </c>
      <c r="B993" s="141">
        <v>43629</v>
      </c>
      <c r="C993">
        <v>1</v>
      </c>
    </row>
    <row r="994" spans="1:3" x14ac:dyDescent="0.25">
      <c r="A994">
        <v>20190614</v>
      </c>
      <c r="B994" s="141">
        <v>43630</v>
      </c>
      <c r="C994">
        <v>1</v>
      </c>
    </row>
    <row r="995" spans="1:3" x14ac:dyDescent="0.25">
      <c r="A995">
        <v>20190615</v>
      </c>
      <c r="B995" s="141">
        <v>43631</v>
      </c>
      <c r="C995">
        <v>0</v>
      </c>
    </row>
    <row r="996" spans="1:3" x14ac:dyDescent="0.25">
      <c r="A996">
        <v>20190616</v>
      </c>
      <c r="B996" s="141">
        <v>43632</v>
      </c>
      <c r="C996">
        <v>0</v>
      </c>
    </row>
    <row r="997" spans="1:3" x14ac:dyDescent="0.25">
      <c r="A997">
        <v>20190617</v>
      </c>
      <c r="B997" s="141">
        <v>43633</v>
      </c>
      <c r="C997">
        <v>1</v>
      </c>
    </row>
    <row r="998" spans="1:3" x14ac:dyDescent="0.25">
      <c r="A998">
        <v>20190618</v>
      </c>
      <c r="B998" s="141">
        <v>43634</v>
      </c>
      <c r="C998">
        <v>1</v>
      </c>
    </row>
    <row r="999" spans="1:3" x14ac:dyDescent="0.25">
      <c r="A999">
        <v>20190619</v>
      </c>
      <c r="B999" s="141">
        <v>43635</v>
      </c>
      <c r="C999">
        <v>1</v>
      </c>
    </row>
    <row r="1000" spans="1:3" x14ac:dyDescent="0.25">
      <c r="A1000">
        <v>20190620</v>
      </c>
      <c r="B1000" s="141">
        <v>43636</v>
      </c>
      <c r="C1000">
        <v>1</v>
      </c>
    </row>
    <row r="1001" spans="1:3" x14ac:dyDescent="0.25">
      <c r="A1001">
        <v>20190621</v>
      </c>
      <c r="B1001" s="141">
        <v>43637</v>
      </c>
      <c r="C1001">
        <v>1</v>
      </c>
    </row>
    <row r="1002" spans="1:3" x14ac:dyDescent="0.25">
      <c r="A1002">
        <v>20190622</v>
      </c>
      <c r="B1002" s="141">
        <v>43638</v>
      </c>
      <c r="C1002">
        <v>0</v>
      </c>
    </row>
    <row r="1003" spans="1:3" x14ac:dyDescent="0.25">
      <c r="A1003">
        <v>20190623</v>
      </c>
      <c r="B1003" s="141">
        <v>43639</v>
      </c>
      <c r="C1003">
        <v>0</v>
      </c>
    </row>
    <row r="1004" spans="1:3" x14ac:dyDescent="0.25">
      <c r="A1004">
        <v>20190624</v>
      </c>
      <c r="B1004" s="141">
        <v>43640</v>
      </c>
      <c r="C1004">
        <v>1</v>
      </c>
    </row>
    <row r="1005" spans="1:3" x14ac:dyDescent="0.25">
      <c r="A1005">
        <v>20190625</v>
      </c>
      <c r="B1005" s="141">
        <v>43641</v>
      </c>
      <c r="C1005">
        <v>1</v>
      </c>
    </row>
    <row r="1006" spans="1:3" x14ac:dyDescent="0.25">
      <c r="A1006">
        <v>20190626</v>
      </c>
      <c r="B1006" s="141">
        <v>43642</v>
      </c>
      <c r="C1006">
        <v>1</v>
      </c>
    </row>
    <row r="1007" spans="1:3" x14ac:dyDescent="0.25">
      <c r="A1007">
        <v>20190627</v>
      </c>
      <c r="B1007" s="141">
        <v>43643</v>
      </c>
      <c r="C1007">
        <v>1</v>
      </c>
    </row>
    <row r="1008" spans="1:3" x14ac:dyDescent="0.25">
      <c r="A1008">
        <v>20190628</v>
      </c>
      <c r="B1008" s="141">
        <v>43644</v>
      </c>
      <c r="C1008">
        <v>1</v>
      </c>
    </row>
    <row r="1009" spans="1:3" x14ac:dyDescent="0.25">
      <c r="A1009">
        <v>20190629</v>
      </c>
      <c r="B1009" s="141">
        <v>43645</v>
      </c>
      <c r="C1009">
        <v>0</v>
      </c>
    </row>
    <row r="1010" spans="1:3" x14ac:dyDescent="0.25">
      <c r="A1010">
        <v>20190630</v>
      </c>
      <c r="B1010" s="141">
        <v>43646</v>
      </c>
      <c r="C1010">
        <v>0</v>
      </c>
    </row>
    <row r="1011" spans="1:3" x14ac:dyDescent="0.25">
      <c r="A1011">
        <v>20190701</v>
      </c>
      <c r="B1011" s="141">
        <v>43647</v>
      </c>
      <c r="C1011">
        <v>1</v>
      </c>
    </row>
    <row r="1012" spans="1:3" x14ac:dyDescent="0.25">
      <c r="A1012">
        <v>20190702</v>
      </c>
      <c r="B1012" s="141">
        <v>43648</v>
      </c>
      <c r="C1012">
        <v>1</v>
      </c>
    </row>
    <row r="1013" spans="1:3" x14ac:dyDescent="0.25">
      <c r="A1013">
        <v>20190703</v>
      </c>
      <c r="B1013" s="141">
        <v>43649</v>
      </c>
      <c r="C1013">
        <v>1</v>
      </c>
    </row>
    <row r="1014" spans="1:3" x14ac:dyDescent="0.25">
      <c r="A1014">
        <v>20190704</v>
      </c>
      <c r="B1014" s="141">
        <v>43650</v>
      </c>
      <c r="C1014">
        <v>1</v>
      </c>
    </row>
    <row r="1015" spans="1:3" x14ac:dyDescent="0.25">
      <c r="A1015">
        <v>20190705</v>
      </c>
      <c r="B1015" s="141">
        <v>43651</v>
      </c>
      <c r="C1015">
        <v>1</v>
      </c>
    </row>
    <row r="1016" spans="1:3" x14ac:dyDescent="0.25">
      <c r="A1016">
        <v>20190706</v>
      </c>
      <c r="B1016" s="141">
        <v>43652</v>
      </c>
      <c r="C1016">
        <v>0</v>
      </c>
    </row>
    <row r="1017" spans="1:3" x14ac:dyDescent="0.25">
      <c r="A1017">
        <v>20190707</v>
      </c>
      <c r="B1017" s="141">
        <v>43653</v>
      </c>
      <c r="C1017">
        <v>0</v>
      </c>
    </row>
    <row r="1018" spans="1:3" x14ac:dyDescent="0.25">
      <c r="A1018">
        <v>20190708</v>
      </c>
      <c r="B1018" s="141">
        <v>43654</v>
      </c>
      <c r="C1018">
        <v>1</v>
      </c>
    </row>
    <row r="1019" spans="1:3" x14ac:dyDescent="0.25">
      <c r="A1019">
        <v>20190709</v>
      </c>
      <c r="B1019" s="141">
        <v>43655</v>
      </c>
      <c r="C1019">
        <v>1</v>
      </c>
    </row>
    <row r="1020" spans="1:3" x14ac:dyDescent="0.25">
      <c r="A1020">
        <v>20190710</v>
      </c>
      <c r="B1020" s="141">
        <v>43656</v>
      </c>
      <c r="C1020">
        <v>1</v>
      </c>
    </row>
    <row r="1021" spans="1:3" x14ac:dyDescent="0.25">
      <c r="A1021">
        <v>20190711</v>
      </c>
      <c r="B1021" s="141">
        <v>43657</v>
      </c>
      <c r="C1021">
        <v>1</v>
      </c>
    </row>
    <row r="1022" spans="1:3" x14ac:dyDescent="0.25">
      <c r="A1022">
        <v>20190712</v>
      </c>
      <c r="B1022" s="141">
        <v>43658</v>
      </c>
      <c r="C1022">
        <v>1</v>
      </c>
    </row>
    <row r="1023" spans="1:3" x14ac:dyDescent="0.25">
      <c r="A1023">
        <v>20190713</v>
      </c>
      <c r="B1023" s="141">
        <v>43659</v>
      </c>
      <c r="C1023">
        <v>0</v>
      </c>
    </row>
    <row r="1024" spans="1:3" x14ac:dyDescent="0.25">
      <c r="A1024">
        <v>20190714</v>
      </c>
      <c r="B1024" s="141">
        <v>43660</v>
      </c>
      <c r="C1024">
        <v>0</v>
      </c>
    </row>
    <row r="1025" spans="1:3" x14ac:dyDescent="0.25">
      <c r="A1025">
        <v>20190715</v>
      </c>
      <c r="B1025" s="141">
        <v>43661</v>
      </c>
      <c r="C1025">
        <v>1</v>
      </c>
    </row>
    <row r="1026" spans="1:3" x14ac:dyDescent="0.25">
      <c r="A1026">
        <v>20190716</v>
      </c>
      <c r="B1026" s="141">
        <v>43662</v>
      </c>
      <c r="C1026">
        <v>1</v>
      </c>
    </row>
    <row r="1027" spans="1:3" x14ac:dyDescent="0.25">
      <c r="A1027">
        <v>20190717</v>
      </c>
      <c r="B1027" s="141">
        <v>43663</v>
      </c>
      <c r="C1027">
        <v>1</v>
      </c>
    </row>
    <row r="1028" spans="1:3" x14ac:dyDescent="0.25">
      <c r="A1028">
        <v>20190718</v>
      </c>
      <c r="B1028" s="141">
        <v>43664</v>
      </c>
      <c r="C1028">
        <v>1</v>
      </c>
    </row>
    <row r="1029" spans="1:3" x14ac:dyDescent="0.25">
      <c r="A1029">
        <v>20190719</v>
      </c>
      <c r="B1029" s="141">
        <v>43665</v>
      </c>
      <c r="C1029">
        <v>1</v>
      </c>
    </row>
    <row r="1030" spans="1:3" x14ac:dyDescent="0.25">
      <c r="A1030">
        <v>20190720</v>
      </c>
      <c r="B1030" s="141">
        <v>43666</v>
      </c>
      <c r="C1030">
        <v>0</v>
      </c>
    </row>
    <row r="1031" spans="1:3" x14ac:dyDescent="0.25">
      <c r="A1031">
        <v>20190721</v>
      </c>
      <c r="B1031" s="141">
        <v>43667</v>
      </c>
      <c r="C1031">
        <v>0</v>
      </c>
    </row>
    <row r="1032" spans="1:3" x14ac:dyDescent="0.25">
      <c r="A1032">
        <v>20190722</v>
      </c>
      <c r="B1032" s="141">
        <v>43668</v>
      </c>
      <c r="C1032">
        <v>1</v>
      </c>
    </row>
    <row r="1033" spans="1:3" x14ac:dyDescent="0.25">
      <c r="A1033">
        <v>20190723</v>
      </c>
      <c r="B1033" s="141">
        <v>43669</v>
      </c>
      <c r="C1033">
        <v>1</v>
      </c>
    </row>
    <row r="1034" spans="1:3" x14ac:dyDescent="0.25">
      <c r="A1034">
        <v>20190724</v>
      </c>
      <c r="B1034" s="141">
        <v>43670</v>
      </c>
      <c r="C1034">
        <v>1</v>
      </c>
    </row>
    <row r="1035" spans="1:3" x14ac:dyDescent="0.25">
      <c r="A1035">
        <v>20190725</v>
      </c>
      <c r="B1035" s="141">
        <v>43671</v>
      </c>
      <c r="C1035">
        <v>1</v>
      </c>
    </row>
    <row r="1036" spans="1:3" x14ac:dyDescent="0.25">
      <c r="A1036">
        <v>20190726</v>
      </c>
      <c r="B1036" s="141">
        <v>43672</v>
      </c>
      <c r="C1036">
        <v>1</v>
      </c>
    </row>
    <row r="1037" spans="1:3" x14ac:dyDescent="0.25">
      <c r="A1037">
        <v>20190727</v>
      </c>
      <c r="B1037" s="141">
        <v>43673</v>
      </c>
      <c r="C1037">
        <v>0</v>
      </c>
    </row>
    <row r="1038" spans="1:3" x14ac:dyDescent="0.25">
      <c r="A1038">
        <v>20190728</v>
      </c>
      <c r="B1038" s="141">
        <v>43674</v>
      </c>
      <c r="C1038">
        <v>0</v>
      </c>
    </row>
    <row r="1039" spans="1:3" x14ac:dyDescent="0.25">
      <c r="A1039">
        <v>20190729</v>
      </c>
      <c r="B1039" s="141">
        <v>43675</v>
      </c>
      <c r="C1039">
        <v>1</v>
      </c>
    </row>
    <row r="1040" spans="1:3" x14ac:dyDescent="0.25">
      <c r="A1040">
        <v>20190730</v>
      </c>
      <c r="B1040" s="141">
        <v>43676</v>
      </c>
      <c r="C1040">
        <v>1</v>
      </c>
    </row>
    <row r="1041" spans="1:3" x14ac:dyDescent="0.25">
      <c r="A1041">
        <v>20190731</v>
      </c>
      <c r="B1041" s="141">
        <v>43677</v>
      </c>
      <c r="C1041">
        <v>1</v>
      </c>
    </row>
    <row r="1042" spans="1:3" x14ac:dyDescent="0.25">
      <c r="A1042">
        <v>20190801</v>
      </c>
      <c r="B1042" s="141">
        <v>43678</v>
      </c>
      <c r="C1042">
        <v>1</v>
      </c>
    </row>
    <row r="1043" spans="1:3" x14ac:dyDescent="0.25">
      <c r="A1043">
        <v>20190802</v>
      </c>
      <c r="B1043" s="141">
        <v>43679</v>
      </c>
      <c r="C1043">
        <v>1</v>
      </c>
    </row>
    <row r="1044" spans="1:3" x14ac:dyDescent="0.25">
      <c r="A1044">
        <v>20190803</v>
      </c>
      <c r="B1044" s="141">
        <v>43680</v>
      </c>
      <c r="C1044">
        <v>0</v>
      </c>
    </row>
    <row r="1045" spans="1:3" x14ac:dyDescent="0.25">
      <c r="A1045">
        <v>20190804</v>
      </c>
      <c r="B1045" s="141">
        <v>43681</v>
      </c>
      <c r="C1045">
        <v>0</v>
      </c>
    </row>
    <row r="1046" spans="1:3" x14ac:dyDescent="0.25">
      <c r="A1046">
        <v>20190805</v>
      </c>
      <c r="B1046" s="141">
        <v>43682</v>
      </c>
      <c r="C1046">
        <v>1</v>
      </c>
    </row>
    <row r="1047" spans="1:3" x14ac:dyDescent="0.25">
      <c r="A1047">
        <v>20190806</v>
      </c>
      <c r="B1047" s="141">
        <v>43683</v>
      </c>
      <c r="C1047">
        <v>1</v>
      </c>
    </row>
    <row r="1048" spans="1:3" x14ac:dyDescent="0.25">
      <c r="A1048">
        <v>20190807</v>
      </c>
      <c r="B1048" s="141">
        <v>43684</v>
      </c>
      <c r="C1048">
        <v>1</v>
      </c>
    </row>
    <row r="1049" spans="1:3" x14ac:dyDescent="0.25">
      <c r="A1049">
        <v>20190808</v>
      </c>
      <c r="B1049" s="141">
        <v>43685</v>
      </c>
      <c r="C1049">
        <v>1</v>
      </c>
    </row>
    <row r="1050" spans="1:3" x14ac:dyDescent="0.25">
      <c r="A1050">
        <v>20190809</v>
      </c>
      <c r="B1050" s="141">
        <v>43686</v>
      </c>
      <c r="C1050">
        <v>1</v>
      </c>
    </row>
    <row r="1051" spans="1:3" x14ac:dyDescent="0.25">
      <c r="A1051">
        <v>20190810</v>
      </c>
      <c r="B1051" s="141">
        <v>43687</v>
      </c>
      <c r="C1051">
        <v>0</v>
      </c>
    </row>
    <row r="1052" spans="1:3" x14ac:dyDescent="0.25">
      <c r="A1052">
        <v>20190811</v>
      </c>
      <c r="B1052" s="141">
        <v>43688</v>
      </c>
      <c r="C1052">
        <v>0</v>
      </c>
    </row>
    <row r="1053" spans="1:3" x14ac:dyDescent="0.25">
      <c r="A1053">
        <v>20190812</v>
      </c>
      <c r="B1053" s="141">
        <v>43689</v>
      </c>
      <c r="C1053">
        <v>1</v>
      </c>
    </row>
    <row r="1054" spans="1:3" x14ac:dyDescent="0.25">
      <c r="A1054">
        <v>20190813</v>
      </c>
      <c r="B1054" s="141">
        <v>43690</v>
      </c>
      <c r="C1054">
        <v>1</v>
      </c>
    </row>
    <row r="1055" spans="1:3" x14ac:dyDescent="0.25">
      <c r="A1055">
        <v>20190814</v>
      </c>
      <c r="B1055" s="141">
        <v>43691</v>
      </c>
      <c r="C1055">
        <v>1</v>
      </c>
    </row>
    <row r="1056" spans="1:3" x14ac:dyDescent="0.25">
      <c r="A1056">
        <v>20190815</v>
      </c>
      <c r="B1056" s="141">
        <v>43692</v>
      </c>
      <c r="C1056">
        <v>1</v>
      </c>
    </row>
    <row r="1057" spans="1:3" x14ac:dyDescent="0.25">
      <c r="A1057">
        <v>20190816</v>
      </c>
      <c r="B1057" s="141">
        <v>43693</v>
      </c>
      <c r="C1057">
        <v>1</v>
      </c>
    </row>
    <row r="1058" spans="1:3" x14ac:dyDescent="0.25">
      <c r="A1058">
        <v>20190817</v>
      </c>
      <c r="B1058" s="141">
        <v>43694</v>
      </c>
      <c r="C1058">
        <v>0</v>
      </c>
    </row>
    <row r="1059" spans="1:3" x14ac:dyDescent="0.25">
      <c r="A1059">
        <v>20190818</v>
      </c>
      <c r="B1059" s="141">
        <v>43695</v>
      </c>
      <c r="C1059">
        <v>0</v>
      </c>
    </row>
    <row r="1060" spans="1:3" x14ac:dyDescent="0.25">
      <c r="A1060">
        <v>20190819</v>
      </c>
      <c r="B1060" s="141">
        <v>43696</v>
      </c>
      <c r="C1060">
        <v>1</v>
      </c>
    </row>
    <row r="1061" spans="1:3" x14ac:dyDescent="0.25">
      <c r="A1061">
        <v>20190820</v>
      </c>
      <c r="B1061" s="141">
        <v>43697</v>
      </c>
      <c r="C1061">
        <v>1</v>
      </c>
    </row>
    <row r="1062" spans="1:3" x14ac:dyDescent="0.25">
      <c r="A1062">
        <v>20190821</v>
      </c>
      <c r="B1062" s="141">
        <v>43698</v>
      </c>
      <c r="C1062">
        <v>1</v>
      </c>
    </row>
    <row r="1063" spans="1:3" x14ac:dyDescent="0.25">
      <c r="A1063">
        <v>20190822</v>
      </c>
      <c r="B1063" s="141">
        <v>43699</v>
      </c>
      <c r="C1063">
        <v>1</v>
      </c>
    </row>
    <row r="1064" spans="1:3" x14ac:dyDescent="0.25">
      <c r="A1064">
        <v>20190823</v>
      </c>
      <c r="B1064" s="141">
        <v>43700</v>
      </c>
      <c r="C1064">
        <v>1</v>
      </c>
    </row>
    <row r="1065" spans="1:3" x14ac:dyDescent="0.25">
      <c r="A1065">
        <v>20190824</v>
      </c>
      <c r="B1065" s="141">
        <v>43701</v>
      </c>
      <c r="C1065">
        <v>0</v>
      </c>
    </row>
    <row r="1066" spans="1:3" x14ac:dyDescent="0.25">
      <c r="A1066">
        <v>20190825</v>
      </c>
      <c r="B1066" s="141">
        <v>43702</v>
      </c>
      <c r="C1066">
        <v>0</v>
      </c>
    </row>
    <row r="1067" spans="1:3" x14ac:dyDescent="0.25">
      <c r="A1067">
        <v>20190826</v>
      </c>
      <c r="B1067" s="141">
        <v>43703</v>
      </c>
      <c r="C1067">
        <v>1</v>
      </c>
    </row>
    <row r="1068" spans="1:3" x14ac:dyDescent="0.25">
      <c r="A1068">
        <v>20190827</v>
      </c>
      <c r="B1068" s="141">
        <v>43704</v>
      </c>
      <c r="C1068">
        <v>1</v>
      </c>
    </row>
    <row r="1069" spans="1:3" x14ac:dyDescent="0.25">
      <c r="A1069">
        <v>20190828</v>
      </c>
      <c r="B1069" s="141">
        <v>43705</v>
      </c>
      <c r="C1069">
        <v>1</v>
      </c>
    </row>
    <row r="1070" spans="1:3" x14ac:dyDescent="0.25">
      <c r="A1070">
        <v>20190829</v>
      </c>
      <c r="B1070" s="141">
        <v>43706</v>
      </c>
      <c r="C1070">
        <v>1</v>
      </c>
    </row>
    <row r="1071" spans="1:3" x14ac:dyDescent="0.25">
      <c r="A1071">
        <v>20190830</v>
      </c>
      <c r="B1071" s="141">
        <v>43707</v>
      </c>
      <c r="C1071">
        <v>1</v>
      </c>
    </row>
    <row r="1072" spans="1:3" x14ac:dyDescent="0.25">
      <c r="A1072">
        <v>20190831</v>
      </c>
      <c r="B1072" s="141">
        <v>43708</v>
      </c>
      <c r="C1072">
        <v>0</v>
      </c>
    </row>
    <row r="1073" spans="1:3" x14ac:dyDescent="0.25">
      <c r="A1073">
        <v>20190901</v>
      </c>
      <c r="B1073" s="141">
        <v>43709</v>
      </c>
      <c r="C1073">
        <v>0</v>
      </c>
    </row>
    <row r="1074" spans="1:3" x14ac:dyDescent="0.25">
      <c r="A1074">
        <v>20190902</v>
      </c>
      <c r="B1074" s="141">
        <v>43710</v>
      </c>
      <c r="C1074">
        <v>1</v>
      </c>
    </row>
    <row r="1075" spans="1:3" x14ac:dyDescent="0.25">
      <c r="A1075">
        <v>20190903</v>
      </c>
      <c r="B1075" s="141">
        <v>43711</v>
      </c>
      <c r="C1075">
        <v>1</v>
      </c>
    </row>
    <row r="1076" spans="1:3" x14ac:dyDescent="0.25">
      <c r="A1076">
        <v>20190904</v>
      </c>
      <c r="B1076" s="141">
        <v>43712</v>
      </c>
      <c r="C1076">
        <v>1</v>
      </c>
    </row>
    <row r="1077" spans="1:3" x14ac:dyDescent="0.25">
      <c r="A1077">
        <v>20190905</v>
      </c>
      <c r="B1077" s="141">
        <v>43713</v>
      </c>
      <c r="C1077">
        <v>1</v>
      </c>
    </row>
    <row r="1078" spans="1:3" x14ac:dyDescent="0.25">
      <c r="A1078">
        <v>20190906</v>
      </c>
      <c r="B1078" s="141">
        <v>43714</v>
      </c>
      <c r="C1078">
        <v>1</v>
      </c>
    </row>
    <row r="1079" spans="1:3" x14ac:dyDescent="0.25">
      <c r="A1079">
        <v>20190907</v>
      </c>
      <c r="B1079" s="141">
        <v>43715</v>
      </c>
      <c r="C1079">
        <v>0</v>
      </c>
    </row>
    <row r="1080" spans="1:3" x14ac:dyDescent="0.25">
      <c r="A1080">
        <v>20190908</v>
      </c>
      <c r="B1080" s="141">
        <v>43716</v>
      </c>
      <c r="C1080">
        <v>0</v>
      </c>
    </row>
    <row r="1081" spans="1:3" x14ac:dyDescent="0.25">
      <c r="A1081">
        <v>20190909</v>
      </c>
      <c r="B1081" s="141">
        <v>43717</v>
      </c>
      <c r="C1081">
        <v>1</v>
      </c>
    </row>
    <row r="1082" spans="1:3" x14ac:dyDescent="0.25">
      <c r="A1082">
        <v>20190910</v>
      </c>
      <c r="B1082" s="141">
        <v>43718</v>
      </c>
      <c r="C1082">
        <v>1</v>
      </c>
    </row>
    <row r="1083" spans="1:3" x14ac:dyDescent="0.25">
      <c r="A1083">
        <v>20190911</v>
      </c>
      <c r="B1083" s="141">
        <v>43719</v>
      </c>
      <c r="C1083">
        <v>1</v>
      </c>
    </row>
    <row r="1084" spans="1:3" x14ac:dyDescent="0.25">
      <c r="A1084">
        <v>20190912</v>
      </c>
      <c r="B1084" s="141">
        <v>43720</v>
      </c>
      <c r="C1084">
        <v>1</v>
      </c>
    </row>
    <row r="1085" spans="1:3" x14ac:dyDescent="0.25">
      <c r="A1085">
        <v>20190913</v>
      </c>
      <c r="B1085" s="141">
        <v>43721</v>
      </c>
      <c r="C1085">
        <v>1</v>
      </c>
    </row>
    <row r="1086" spans="1:3" x14ac:dyDescent="0.25">
      <c r="A1086">
        <v>20190914</v>
      </c>
      <c r="B1086" s="141">
        <v>43722</v>
      </c>
      <c r="C1086">
        <v>0</v>
      </c>
    </row>
    <row r="1087" spans="1:3" x14ac:dyDescent="0.25">
      <c r="A1087">
        <v>20190915</v>
      </c>
      <c r="B1087" s="141">
        <v>43723</v>
      </c>
      <c r="C1087">
        <v>0</v>
      </c>
    </row>
    <row r="1088" spans="1:3" x14ac:dyDescent="0.25">
      <c r="A1088">
        <v>20190916</v>
      </c>
      <c r="B1088" s="141">
        <v>43724</v>
      </c>
      <c r="C1088">
        <v>1</v>
      </c>
    </row>
    <row r="1089" spans="1:3" x14ac:dyDescent="0.25">
      <c r="A1089">
        <v>20190917</v>
      </c>
      <c r="B1089" s="141">
        <v>43725</v>
      </c>
      <c r="C1089">
        <v>1</v>
      </c>
    </row>
    <row r="1090" spans="1:3" x14ac:dyDescent="0.25">
      <c r="A1090">
        <v>20190918</v>
      </c>
      <c r="B1090" s="141">
        <v>43726</v>
      </c>
      <c r="C1090">
        <v>1</v>
      </c>
    </row>
    <row r="1091" spans="1:3" x14ac:dyDescent="0.25">
      <c r="A1091">
        <v>20190919</v>
      </c>
      <c r="B1091" s="141">
        <v>43727</v>
      </c>
      <c r="C1091">
        <v>1</v>
      </c>
    </row>
    <row r="1092" spans="1:3" x14ac:dyDescent="0.25">
      <c r="A1092">
        <v>20190920</v>
      </c>
      <c r="B1092" s="141">
        <v>43728</v>
      </c>
      <c r="C1092">
        <v>1</v>
      </c>
    </row>
    <row r="1093" spans="1:3" x14ac:dyDescent="0.25">
      <c r="A1093">
        <v>20190921</v>
      </c>
      <c r="B1093" s="141">
        <v>43729</v>
      </c>
      <c r="C1093">
        <v>0</v>
      </c>
    </row>
    <row r="1094" spans="1:3" x14ac:dyDescent="0.25">
      <c r="A1094">
        <v>20190922</v>
      </c>
      <c r="B1094" s="141">
        <v>43730</v>
      </c>
      <c r="C1094">
        <v>0</v>
      </c>
    </row>
    <row r="1095" spans="1:3" x14ac:dyDescent="0.25">
      <c r="A1095">
        <v>20190923</v>
      </c>
      <c r="B1095" s="141">
        <v>43731</v>
      </c>
      <c r="C1095">
        <v>1</v>
      </c>
    </row>
    <row r="1096" spans="1:3" x14ac:dyDescent="0.25">
      <c r="A1096">
        <v>20190924</v>
      </c>
      <c r="B1096" s="141">
        <v>43732</v>
      </c>
      <c r="C1096">
        <v>1</v>
      </c>
    </row>
    <row r="1097" spans="1:3" x14ac:dyDescent="0.25">
      <c r="A1097">
        <v>20190925</v>
      </c>
      <c r="B1097" s="141">
        <v>43733</v>
      </c>
      <c r="C1097">
        <v>1</v>
      </c>
    </row>
    <row r="1098" spans="1:3" x14ac:dyDescent="0.25">
      <c r="A1098">
        <v>20190926</v>
      </c>
      <c r="B1098" s="141">
        <v>43734</v>
      </c>
      <c r="C1098">
        <v>1</v>
      </c>
    </row>
    <row r="1099" spans="1:3" x14ac:dyDescent="0.25">
      <c r="A1099">
        <v>20190927</v>
      </c>
      <c r="B1099" s="141">
        <v>43735</v>
      </c>
      <c r="C1099">
        <v>1</v>
      </c>
    </row>
    <row r="1100" spans="1:3" x14ac:dyDescent="0.25">
      <c r="A1100">
        <v>20190928</v>
      </c>
      <c r="B1100" s="141">
        <v>43736</v>
      </c>
      <c r="C1100">
        <v>0</v>
      </c>
    </row>
    <row r="1101" spans="1:3" x14ac:dyDescent="0.25">
      <c r="A1101">
        <v>20190929</v>
      </c>
      <c r="B1101" s="141">
        <v>43737</v>
      </c>
      <c r="C1101">
        <v>0</v>
      </c>
    </row>
    <row r="1102" spans="1:3" x14ac:dyDescent="0.25">
      <c r="A1102">
        <v>20190930</v>
      </c>
      <c r="B1102" s="141">
        <v>43738</v>
      </c>
      <c r="C1102">
        <v>1</v>
      </c>
    </row>
    <row r="1103" spans="1:3" x14ac:dyDescent="0.25">
      <c r="A1103">
        <v>20191001</v>
      </c>
      <c r="B1103" s="141">
        <v>43739</v>
      </c>
      <c r="C1103">
        <v>1</v>
      </c>
    </row>
    <row r="1104" spans="1:3" x14ac:dyDescent="0.25">
      <c r="A1104">
        <v>20191002</v>
      </c>
      <c r="B1104" s="141">
        <v>43740</v>
      </c>
      <c r="C1104">
        <v>1</v>
      </c>
    </row>
    <row r="1105" spans="1:3" x14ac:dyDescent="0.25">
      <c r="A1105">
        <v>20191003</v>
      </c>
      <c r="B1105" s="141">
        <v>43741</v>
      </c>
      <c r="C1105">
        <v>1</v>
      </c>
    </row>
    <row r="1106" spans="1:3" x14ac:dyDescent="0.25">
      <c r="A1106">
        <v>20191004</v>
      </c>
      <c r="B1106" s="141">
        <v>43742</v>
      </c>
      <c r="C1106">
        <v>1</v>
      </c>
    </row>
    <row r="1107" spans="1:3" x14ac:dyDescent="0.25">
      <c r="A1107">
        <v>20191005</v>
      </c>
      <c r="B1107" s="141">
        <v>43743</v>
      </c>
      <c r="C1107">
        <v>0</v>
      </c>
    </row>
    <row r="1108" spans="1:3" x14ac:dyDescent="0.25">
      <c r="A1108">
        <v>20191006</v>
      </c>
      <c r="B1108" s="141">
        <v>43744</v>
      </c>
      <c r="C1108">
        <v>0</v>
      </c>
    </row>
    <row r="1109" spans="1:3" x14ac:dyDescent="0.25">
      <c r="A1109">
        <v>20191007</v>
      </c>
      <c r="B1109" s="141">
        <v>43745</v>
      </c>
      <c r="C1109">
        <v>1</v>
      </c>
    </row>
    <row r="1110" spans="1:3" x14ac:dyDescent="0.25">
      <c r="A1110">
        <v>20191008</v>
      </c>
      <c r="B1110" s="141">
        <v>43746</v>
      </c>
      <c r="C1110">
        <v>1</v>
      </c>
    </row>
    <row r="1111" spans="1:3" x14ac:dyDescent="0.25">
      <c r="A1111">
        <v>20191009</v>
      </c>
      <c r="B1111" s="141">
        <v>43747</v>
      </c>
      <c r="C1111">
        <v>1</v>
      </c>
    </row>
    <row r="1112" spans="1:3" x14ac:dyDescent="0.25">
      <c r="A1112">
        <v>20191010</v>
      </c>
      <c r="B1112" s="141">
        <v>43748</v>
      </c>
      <c r="C1112">
        <v>1</v>
      </c>
    </row>
    <row r="1113" spans="1:3" x14ac:dyDescent="0.25">
      <c r="A1113">
        <v>20191011</v>
      </c>
      <c r="B1113" s="141">
        <v>43749</v>
      </c>
      <c r="C1113">
        <v>1</v>
      </c>
    </row>
    <row r="1114" spans="1:3" x14ac:dyDescent="0.25">
      <c r="A1114">
        <v>20191012</v>
      </c>
      <c r="B1114" s="141">
        <v>43750</v>
      </c>
      <c r="C1114">
        <v>0</v>
      </c>
    </row>
    <row r="1115" spans="1:3" x14ac:dyDescent="0.25">
      <c r="A1115">
        <v>20191013</v>
      </c>
      <c r="B1115" s="141">
        <v>43751</v>
      </c>
      <c r="C1115">
        <v>0</v>
      </c>
    </row>
    <row r="1116" spans="1:3" x14ac:dyDescent="0.25">
      <c r="A1116">
        <v>20191014</v>
      </c>
      <c r="B1116" s="141">
        <v>43752</v>
      </c>
      <c r="C1116">
        <v>1</v>
      </c>
    </row>
    <row r="1117" spans="1:3" x14ac:dyDescent="0.25">
      <c r="A1117">
        <v>20191015</v>
      </c>
      <c r="B1117" s="141">
        <v>43753</v>
      </c>
      <c r="C1117">
        <v>1</v>
      </c>
    </row>
    <row r="1118" spans="1:3" x14ac:dyDescent="0.25">
      <c r="A1118">
        <v>20191016</v>
      </c>
      <c r="B1118" s="141">
        <v>43754</v>
      </c>
      <c r="C1118">
        <v>1</v>
      </c>
    </row>
    <row r="1119" spans="1:3" x14ac:dyDescent="0.25">
      <c r="A1119">
        <v>20191017</v>
      </c>
      <c r="B1119" s="141">
        <v>43755</v>
      </c>
      <c r="C1119">
        <v>1</v>
      </c>
    </row>
    <row r="1120" spans="1:3" x14ac:dyDescent="0.25">
      <c r="A1120">
        <v>20191018</v>
      </c>
      <c r="B1120" s="141">
        <v>43756</v>
      </c>
      <c r="C1120">
        <v>1</v>
      </c>
    </row>
    <row r="1121" spans="1:3" x14ac:dyDescent="0.25">
      <c r="A1121">
        <v>20191019</v>
      </c>
      <c r="B1121" s="141">
        <v>43757</v>
      </c>
      <c r="C1121">
        <v>0</v>
      </c>
    </row>
    <row r="1122" spans="1:3" x14ac:dyDescent="0.25">
      <c r="A1122">
        <v>20191020</v>
      </c>
      <c r="B1122" s="141">
        <v>43758</v>
      </c>
      <c r="C1122">
        <v>0</v>
      </c>
    </row>
    <row r="1123" spans="1:3" x14ac:dyDescent="0.25">
      <c r="A1123">
        <v>20191021</v>
      </c>
      <c r="B1123" s="141">
        <v>43759</v>
      </c>
      <c r="C1123">
        <v>1</v>
      </c>
    </row>
    <row r="1124" spans="1:3" x14ac:dyDescent="0.25">
      <c r="A1124">
        <v>20191022</v>
      </c>
      <c r="B1124" s="141">
        <v>43760</v>
      </c>
      <c r="C1124">
        <v>1</v>
      </c>
    </row>
    <row r="1125" spans="1:3" x14ac:dyDescent="0.25">
      <c r="A1125">
        <v>20191023</v>
      </c>
      <c r="B1125" s="141">
        <v>43761</v>
      </c>
      <c r="C1125">
        <v>1</v>
      </c>
    </row>
    <row r="1126" spans="1:3" x14ac:dyDescent="0.25">
      <c r="A1126">
        <v>20191024</v>
      </c>
      <c r="B1126" s="141">
        <v>43762</v>
      </c>
      <c r="C1126">
        <v>1</v>
      </c>
    </row>
    <row r="1127" spans="1:3" x14ac:dyDescent="0.25">
      <c r="A1127">
        <v>20191025</v>
      </c>
      <c r="B1127" s="141">
        <v>43763</v>
      </c>
      <c r="C1127">
        <v>1</v>
      </c>
    </row>
    <row r="1128" spans="1:3" x14ac:dyDescent="0.25">
      <c r="A1128">
        <v>20191026</v>
      </c>
      <c r="B1128" s="141">
        <v>43764</v>
      </c>
      <c r="C1128">
        <v>0</v>
      </c>
    </row>
    <row r="1129" spans="1:3" x14ac:dyDescent="0.25">
      <c r="A1129">
        <v>20191027</v>
      </c>
      <c r="B1129" s="141">
        <v>43765</v>
      </c>
      <c r="C1129">
        <v>0</v>
      </c>
    </row>
    <row r="1130" spans="1:3" x14ac:dyDescent="0.25">
      <c r="A1130">
        <v>20191028</v>
      </c>
      <c r="B1130" s="141">
        <v>43766</v>
      </c>
      <c r="C1130">
        <v>1</v>
      </c>
    </row>
    <row r="1131" spans="1:3" x14ac:dyDescent="0.25">
      <c r="A1131">
        <v>20191029</v>
      </c>
      <c r="B1131" s="141">
        <v>43767</v>
      </c>
      <c r="C1131">
        <v>1</v>
      </c>
    </row>
    <row r="1132" spans="1:3" x14ac:dyDescent="0.25">
      <c r="A1132">
        <v>20191030</v>
      </c>
      <c r="B1132" s="141">
        <v>43768</v>
      </c>
      <c r="C1132">
        <v>1</v>
      </c>
    </row>
    <row r="1133" spans="1:3" x14ac:dyDescent="0.25">
      <c r="A1133">
        <v>20191031</v>
      </c>
      <c r="B1133" s="141">
        <v>43769</v>
      </c>
      <c r="C1133">
        <v>1</v>
      </c>
    </row>
    <row r="1134" spans="1:3" x14ac:dyDescent="0.25">
      <c r="A1134">
        <v>20191101</v>
      </c>
      <c r="B1134" s="141">
        <v>43770</v>
      </c>
      <c r="C1134">
        <v>1</v>
      </c>
    </row>
    <row r="1135" spans="1:3" x14ac:dyDescent="0.25">
      <c r="A1135">
        <v>20191102</v>
      </c>
      <c r="B1135" s="141">
        <v>43771</v>
      </c>
      <c r="C1135">
        <v>0</v>
      </c>
    </row>
    <row r="1136" spans="1:3" x14ac:dyDescent="0.25">
      <c r="A1136">
        <v>20191103</v>
      </c>
      <c r="B1136" s="141">
        <v>43772</v>
      </c>
      <c r="C1136">
        <v>0</v>
      </c>
    </row>
    <row r="1137" spans="1:3" x14ac:dyDescent="0.25">
      <c r="A1137">
        <v>20191104</v>
      </c>
      <c r="B1137" s="141">
        <v>43773</v>
      </c>
      <c r="C1137">
        <v>1</v>
      </c>
    </row>
    <row r="1138" spans="1:3" x14ac:dyDescent="0.25">
      <c r="A1138">
        <v>20191105</v>
      </c>
      <c r="B1138" s="141">
        <v>43774</v>
      </c>
      <c r="C1138">
        <v>1</v>
      </c>
    </row>
    <row r="1139" spans="1:3" x14ac:dyDescent="0.25">
      <c r="A1139">
        <v>20191106</v>
      </c>
      <c r="B1139" s="141">
        <v>43775</v>
      </c>
      <c r="C1139">
        <v>1</v>
      </c>
    </row>
    <row r="1140" spans="1:3" x14ac:dyDescent="0.25">
      <c r="A1140">
        <v>20191107</v>
      </c>
      <c r="B1140" s="141">
        <v>43776</v>
      </c>
      <c r="C1140">
        <v>1</v>
      </c>
    </row>
    <row r="1141" spans="1:3" x14ac:dyDescent="0.25">
      <c r="A1141">
        <v>20191108</v>
      </c>
      <c r="B1141" s="141">
        <v>43777</v>
      </c>
      <c r="C1141">
        <v>1</v>
      </c>
    </row>
    <row r="1142" spans="1:3" x14ac:dyDescent="0.25">
      <c r="A1142">
        <v>20191109</v>
      </c>
      <c r="B1142" s="141">
        <v>43778</v>
      </c>
      <c r="C1142">
        <v>0</v>
      </c>
    </row>
    <row r="1143" spans="1:3" x14ac:dyDescent="0.25">
      <c r="A1143">
        <v>20191110</v>
      </c>
      <c r="B1143" s="141">
        <v>43779</v>
      </c>
      <c r="C1143">
        <v>0</v>
      </c>
    </row>
    <row r="1144" spans="1:3" x14ac:dyDescent="0.25">
      <c r="A1144">
        <v>20191111</v>
      </c>
      <c r="B1144" s="141">
        <v>43780</v>
      </c>
      <c r="C1144">
        <v>1</v>
      </c>
    </row>
    <row r="1145" spans="1:3" x14ac:dyDescent="0.25">
      <c r="A1145">
        <v>20191112</v>
      </c>
      <c r="B1145" s="141">
        <v>43781</v>
      </c>
      <c r="C1145">
        <v>1</v>
      </c>
    </row>
    <row r="1146" spans="1:3" x14ac:dyDescent="0.25">
      <c r="A1146">
        <v>20191113</v>
      </c>
      <c r="B1146" s="141">
        <v>43782</v>
      </c>
      <c r="C1146">
        <v>1</v>
      </c>
    </row>
    <row r="1147" spans="1:3" x14ac:dyDescent="0.25">
      <c r="A1147">
        <v>20191114</v>
      </c>
      <c r="B1147" s="141">
        <v>43783</v>
      </c>
      <c r="C1147">
        <v>1</v>
      </c>
    </row>
    <row r="1148" spans="1:3" x14ac:dyDescent="0.25">
      <c r="A1148">
        <v>20191115</v>
      </c>
      <c r="B1148" s="141">
        <v>43784</v>
      </c>
      <c r="C1148">
        <v>1</v>
      </c>
    </row>
    <row r="1149" spans="1:3" x14ac:dyDescent="0.25">
      <c r="A1149">
        <v>20191116</v>
      </c>
      <c r="B1149" s="141">
        <v>43785</v>
      </c>
      <c r="C1149">
        <v>0</v>
      </c>
    </row>
    <row r="1150" spans="1:3" x14ac:dyDescent="0.25">
      <c r="A1150">
        <v>20191117</v>
      </c>
      <c r="B1150" s="141">
        <v>43786</v>
      </c>
      <c r="C1150">
        <v>0</v>
      </c>
    </row>
    <row r="1151" spans="1:3" x14ac:dyDescent="0.25">
      <c r="A1151">
        <v>20191118</v>
      </c>
      <c r="B1151" s="141">
        <v>43787</v>
      </c>
      <c r="C1151">
        <v>1</v>
      </c>
    </row>
    <row r="1152" spans="1:3" x14ac:dyDescent="0.25">
      <c r="A1152">
        <v>20191119</v>
      </c>
      <c r="B1152" s="141">
        <v>43788</v>
      </c>
      <c r="C1152">
        <v>1</v>
      </c>
    </row>
    <row r="1153" spans="1:3" x14ac:dyDescent="0.25">
      <c r="A1153">
        <v>20191120</v>
      </c>
      <c r="B1153" s="141">
        <v>43789</v>
      </c>
      <c r="C1153">
        <v>1</v>
      </c>
    </row>
    <row r="1154" spans="1:3" x14ac:dyDescent="0.25">
      <c r="A1154">
        <v>20191121</v>
      </c>
      <c r="B1154" s="141">
        <v>43790</v>
      </c>
      <c r="C1154">
        <v>1</v>
      </c>
    </row>
    <row r="1155" spans="1:3" x14ac:dyDescent="0.25">
      <c r="A1155">
        <v>20191122</v>
      </c>
      <c r="B1155" s="141">
        <v>43791</v>
      </c>
      <c r="C1155">
        <v>1</v>
      </c>
    </row>
    <row r="1156" spans="1:3" x14ac:dyDescent="0.25">
      <c r="A1156">
        <v>20191123</v>
      </c>
      <c r="B1156" s="141">
        <v>43792</v>
      </c>
      <c r="C1156">
        <v>0</v>
      </c>
    </row>
    <row r="1157" spans="1:3" x14ac:dyDescent="0.25">
      <c r="A1157">
        <v>20191124</v>
      </c>
      <c r="B1157" s="141">
        <v>43793</v>
      </c>
      <c r="C1157">
        <v>0</v>
      </c>
    </row>
    <row r="1158" spans="1:3" x14ac:dyDescent="0.25">
      <c r="A1158">
        <v>20191125</v>
      </c>
      <c r="B1158" s="141">
        <v>43794</v>
      </c>
      <c r="C1158">
        <v>1</v>
      </c>
    </row>
    <row r="1159" spans="1:3" x14ac:dyDescent="0.25">
      <c r="A1159">
        <v>20191126</v>
      </c>
      <c r="B1159" s="141">
        <v>43795</v>
      </c>
      <c r="C1159">
        <v>1</v>
      </c>
    </row>
    <row r="1160" spans="1:3" x14ac:dyDescent="0.25">
      <c r="A1160">
        <v>20191127</v>
      </c>
      <c r="B1160" s="141">
        <v>43796</v>
      </c>
      <c r="C1160">
        <v>1</v>
      </c>
    </row>
    <row r="1161" spans="1:3" x14ac:dyDescent="0.25">
      <c r="A1161">
        <v>20191128</v>
      </c>
      <c r="B1161" s="141">
        <v>43797</v>
      </c>
      <c r="C1161">
        <v>1</v>
      </c>
    </row>
    <row r="1162" spans="1:3" x14ac:dyDescent="0.25">
      <c r="A1162">
        <v>20191129</v>
      </c>
      <c r="B1162" s="141">
        <v>43798</v>
      </c>
      <c r="C1162">
        <v>1</v>
      </c>
    </row>
    <row r="1163" spans="1:3" x14ac:dyDescent="0.25">
      <c r="A1163">
        <v>20191130</v>
      </c>
      <c r="B1163" s="141">
        <v>43799</v>
      </c>
      <c r="C1163">
        <v>0</v>
      </c>
    </row>
    <row r="1164" spans="1:3" x14ac:dyDescent="0.25">
      <c r="A1164">
        <v>20191201</v>
      </c>
      <c r="B1164" s="141">
        <v>43800</v>
      </c>
      <c r="C1164">
        <v>0</v>
      </c>
    </row>
    <row r="1165" spans="1:3" x14ac:dyDescent="0.25">
      <c r="A1165">
        <v>20191202</v>
      </c>
      <c r="B1165" s="141">
        <v>43801</v>
      </c>
      <c r="C1165">
        <v>1</v>
      </c>
    </row>
    <row r="1166" spans="1:3" x14ac:dyDescent="0.25">
      <c r="A1166">
        <v>20191203</v>
      </c>
      <c r="B1166" s="141">
        <v>43802</v>
      </c>
      <c r="C1166">
        <v>1</v>
      </c>
    </row>
    <row r="1167" spans="1:3" x14ac:dyDescent="0.25">
      <c r="A1167">
        <v>20191204</v>
      </c>
      <c r="B1167" s="141">
        <v>43803</v>
      </c>
      <c r="C1167">
        <v>1</v>
      </c>
    </row>
    <row r="1168" spans="1:3" x14ac:dyDescent="0.25">
      <c r="A1168">
        <v>20191205</v>
      </c>
      <c r="B1168" s="141">
        <v>43804</v>
      </c>
      <c r="C1168">
        <v>1</v>
      </c>
    </row>
    <row r="1169" spans="1:3" x14ac:dyDescent="0.25">
      <c r="A1169">
        <v>20191206</v>
      </c>
      <c r="B1169" s="141">
        <v>43805</v>
      </c>
      <c r="C1169">
        <v>1</v>
      </c>
    </row>
    <row r="1170" spans="1:3" x14ac:dyDescent="0.25">
      <c r="A1170">
        <v>20191207</v>
      </c>
      <c r="B1170" s="141">
        <v>43806</v>
      </c>
      <c r="C1170">
        <v>0</v>
      </c>
    </row>
    <row r="1171" spans="1:3" x14ac:dyDescent="0.25">
      <c r="A1171">
        <v>20191208</v>
      </c>
      <c r="B1171" s="141">
        <v>43807</v>
      </c>
      <c r="C1171">
        <v>0</v>
      </c>
    </row>
    <row r="1172" spans="1:3" x14ac:dyDescent="0.25">
      <c r="A1172">
        <v>20191209</v>
      </c>
      <c r="B1172" s="141">
        <v>43808</v>
      </c>
      <c r="C1172">
        <v>1</v>
      </c>
    </row>
    <row r="1173" spans="1:3" x14ac:dyDescent="0.25">
      <c r="A1173">
        <v>20191210</v>
      </c>
      <c r="B1173" s="141">
        <v>43809</v>
      </c>
      <c r="C1173">
        <v>1</v>
      </c>
    </row>
    <row r="1174" spans="1:3" x14ac:dyDescent="0.25">
      <c r="A1174">
        <v>20191211</v>
      </c>
      <c r="B1174" s="141">
        <v>43810</v>
      </c>
      <c r="C1174">
        <v>1</v>
      </c>
    </row>
    <row r="1175" spans="1:3" x14ac:dyDescent="0.25">
      <c r="A1175">
        <v>20191212</v>
      </c>
      <c r="B1175" s="141">
        <v>43811</v>
      </c>
      <c r="C1175">
        <v>1</v>
      </c>
    </row>
    <row r="1176" spans="1:3" x14ac:dyDescent="0.25">
      <c r="A1176">
        <v>20191213</v>
      </c>
      <c r="B1176" s="141">
        <v>43812</v>
      </c>
      <c r="C1176">
        <v>1</v>
      </c>
    </row>
    <row r="1177" spans="1:3" x14ac:dyDescent="0.25">
      <c r="A1177">
        <v>20191214</v>
      </c>
      <c r="B1177" s="141">
        <v>43813</v>
      </c>
      <c r="C1177">
        <v>0</v>
      </c>
    </row>
    <row r="1178" spans="1:3" x14ac:dyDescent="0.25">
      <c r="A1178">
        <v>20191215</v>
      </c>
      <c r="B1178" s="141">
        <v>43814</v>
      </c>
      <c r="C1178">
        <v>0</v>
      </c>
    </row>
    <row r="1179" spans="1:3" x14ac:dyDescent="0.25">
      <c r="A1179">
        <v>20191216</v>
      </c>
      <c r="B1179" s="141">
        <v>43815</v>
      </c>
      <c r="C1179">
        <v>1</v>
      </c>
    </row>
    <row r="1180" spans="1:3" x14ac:dyDescent="0.25">
      <c r="A1180">
        <v>20191217</v>
      </c>
      <c r="B1180" s="141">
        <v>43816</v>
      </c>
      <c r="C1180">
        <v>1</v>
      </c>
    </row>
    <row r="1181" spans="1:3" x14ac:dyDescent="0.25">
      <c r="A1181">
        <v>20191218</v>
      </c>
      <c r="B1181" s="141">
        <v>43817</v>
      </c>
      <c r="C1181">
        <v>1</v>
      </c>
    </row>
    <row r="1182" spans="1:3" x14ac:dyDescent="0.25">
      <c r="A1182">
        <v>20191219</v>
      </c>
      <c r="B1182" s="141">
        <v>43818</v>
      </c>
      <c r="C1182">
        <v>1</v>
      </c>
    </row>
    <row r="1183" spans="1:3" x14ac:dyDescent="0.25">
      <c r="A1183">
        <v>20191220</v>
      </c>
      <c r="B1183" s="141">
        <v>43819</v>
      </c>
      <c r="C1183">
        <v>1</v>
      </c>
    </row>
    <row r="1184" spans="1:3" x14ac:dyDescent="0.25">
      <c r="A1184">
        <v>20191221</v>
      </c>
      <c r="B1184" s="141">
        <v>43820</v>
      </c>
      <c r="C1184">
        <v>0</v>
      </c>
    </row>
    <row r="1185" spans="1:3" x14ac:dyDescent="0.25">
      <c r="A1185">
        <v>20191222</v>
      </c>
      <c r="B1185" s="141">
        <v>43821</v>
      </c>
      <c r="C1185">
        <v>0</v>
      </c>
    </row>
    <row r="1186" spans="1:3" x14ac:dyDescent="0.25">
      <c r="A1186">
        <v>20191223</v>
      </c>
      <c r="B1186" s="141">
        <v>43822</v>
      </c>
      <c r="C1186">
        <v>1</v>
      </c>
    </row>
    <row r="1187" spans="1:3" x14ac:dyDescent="0.25">
      <c r="A1187">
        <v>20191224</v>
      </c>
      <c r="B1187" s="141">
        <v>43823</v>
      </c>
      <c r="C1187">
        <v>1</v>
      </c>
    </row>
    <row r="1188" spans="1:3" x14ac:dyDescent="0.25">
      <c r="A1188">
        <v>20191225</v>
      </c>
      <c r="B1188" s="141">
        <v>43824</v>
      </c>
      <c r="C1188">
        <v>0</v>
      </c>
    </row>
    <row r="1189" spans="1:3" x14ac:dyDescent="0.25">
      <c r="A1189">
        <v>20191226</v>
      </c>
      <c r="B1189" s="141">
        <v>43825</v>
      </c>
      <c r="C1189">
        <v>0</v>
      </c>
    </row>
    <row r="1190" spans="1:3" x14ac:dyDescent="0.25">
      <c r="A1190">
        <v>20191227</v>
      </c>
      <c r="B1190" s="141">
        <v>43826</v>
      </c>
      <c r="C1190">
        <v>1</v>
      </c>
    </row>
    <row r="1191" spans="1:3" x14ac:dyDescent="0.25">
      <c r="A1191">
        <v>20191228</v>
      </c>
      <c r="B1191" s="141">
        <v>43827</v>
      </c>
      <c r="C1191">
        <v>0</v>
      </c>
    </row>
    <row r="1192" spans="1:3" x14ac:dyDescent="0.25">
      <c r="A1192">
        <v>20191229</v>
      </c>
      <c r="B1192" s="141">
        <v>43828</v>
      </c>
      <c r="C1192">
        <v>0</v>
      </c>
    </row>
    <row r="1193" spans="1:3" x14ac:dyDescent="0.25">
      <c r="A1193">
        <v>20191230</v>
      </c>
      <c r="B1193" s="141">
        <v>43829</v>
      </c>
      <c r="C1193">
        <v>1</v>
      </c>
    </row>
    <row r="1194" spans="1:3" x14ac:dyDescent="0.25">
      <c r="A1194">
        <v>20191231</v>
      </c>
      <c r="B1194" s="141">
        <v>43830</v>
      </c>
      <c r="C1194">
        <v>1</v>
      </c>
    </row>
    <row r="1195" spans="1:3" x14ac:dyDescent="0.25">
      <c r="A1195" s="175">
        <v>20191001</v>
      </c>
      <c r="B1195" s="176">
        <v>43739</v>
      </c>
      <c r="C1195" s="179">
        <v>1</v>
      </c>
    </row>
    <row r="1196" spans="1:3" x14ac:dyDescent="0.25">
      <c r="A1196" s="177">
        <v>20191002</v>
      </c>
      <c r="B1196" s="178">
        <v>43740</v>
      </c>
      <c r="C1196" s="180">
        <v>1</v>
      </c>
    </row>
    <row r="1197" spans="1:3" x14ac:dyDescent="0.25">
      <c r="A1197" s="175">
        <v>20191003</v>
      </c>
      <c r="B1197" s="176">
        <v>43741</v>
      </c>
      <c r="C1197" s="179">
        <v>1</v>
      </c>
    </row>
    <row r="1198" spans="1:3" x14ac:dyDescent="0.25">
      <c r="A1198" s="177">
        <v>20191004</v>
      </c>
      <c r="B1198" s="178">
        <v>43742</v>
      </c>
      <c r="C1198" s="180">
        <v>1</v>
      </c>
    </row>
    <row r="1199" spans="1:3" x14ac:dyDescent="0.25">
      <c r="A1199" s="175">
        <v>20191005</v>
      </c>
      <c r="B1199" s="176">
        <v>43743</v>
      </c>
      <c r="C1199" s="179">
        <v>0</v>
      </c>
    </row>
    <row r="1200" spans="1:3" x14ac:dyDescent="0.25">
      <c r="A1200" s="177">
        <v>20191006</v>
      </c>
      <c r="B1200" s="178">
        <v>43744</v>
      </c>
      <c r="C1200" s="180">
        <v>0</v>
      </c>
    </row>
    <row r="1201" spans="1:3" x14ac:dyDescent="0.25">
      <c r="A1201" s="175">
        <v>20191007</v>
      </c>
      <c r="B1201" s="176">
        <v>43745</v>
      </c>
      <c r="C1201" s="179">
        <v>1</v>
      </c>
    </row>
    <row r="1202" spans="1:3" x14ac:dyDescent="0.25">
      <c r="A1202" s="177">
        <v>20191008</v>
      </c>
      <c r="B1202" s="178">
        <v>43746</v>
      </c>
      <c r="C1202" s="180">
        <v>1</v>
      </c>
    </row>
    <row r="1203" spans="1:3" x14ac:dyDescent="0.25">
      <c r="A1203" s="175">
        <v>20191009</v>
      </c>
      <c r="B1203" s="176">
        <v>43747</v>
      </c>
      <c r="C1203" s="179">
        <v>1</v>
      </c>
    </row>
    <row r="1204" spans="1:3" x14ac:dyDescent="0.25">
      <c r="A1204" s="177">
        <v>20191010</v>
      </c>
      <c r="B1204" s="178">
        <v>43748</v>
      </c>
      <c r="C1204" s="180">
        <v>1</v>
      </c>
    </row>
    <row r="1205" spans="1:3" x14ac:dyDescent="0.25">
      <c r="A1205" s="175">
        <v>20191011</v>
      </c>
      <c r="B1205" s="176">
        <v>43749</v>
      </c>
      <c r="C1205" s="179">
        <v>1</v>
      </c>
    </row>
    <row r="1206" spans="1:3" x14ac:dyDescent="0.25">
      <c r="A1206" s="177">
        <v>20191012</v>
      </c>
      <c r="B1206" s="178">
        <v>43750</v>
      </c>
      <c r="C1206" s="180">
        <v>0</v>
      </c>
    </row>
    <row r="1207" spans="1:3" x14ac:dyDescent="0.25">
      <c r="A1207" s="175">
        <v>20191013</v>
      </c>
      <c r="B1207" s="176">
        <v>43751</v>
      </c>
      <c r="C1207" s="179">
        <v>0</v>
      </c>
    </row>
    <row r="1208" spans="1:3" x14ac:dyDescent="0.25">
      <c r="A1208" s="177">
        <v>20191014</v>
      </c>
      <c r="B1208" s="178">
        <v>43752</v>
      </c>
      <c r="C1208" s="180">
        <v>1</v>
      </c>
    </row>
    <row r="1209" spans="1:3" x14ac:dyDescent="0.25">
      <c r="A1209" s="175">
        <v>20191015</v>
      </c>
      <c r="B1209" s="176">
        <v>43753</v>
      </c>
      <c r="C1209" s="179">
        <v>1</v>
      </c>
    </row>
    <row r="1210" spans="1:3" x14ac:dyDescent="0.25">
      <c r="A1210" s="177">
        <v>20191016</v>
      </c>
      <c r="B1210" s="178">
        <v>43754</v>
      </c>
      <c r="C1210" s="180">
        <v>1</v>
      </c>
    </row>
    <row r="1211" spans="1:3" x14ac:dyDescent="0.25">
      <c r="A1211" s="175">
        <v>20191017</v>
      </c>
      <c r="B1211" s="176">
        <v>43755</v>
      </c>
      <c r="C1211" s="179">
        <v>1</v>
      </c>
    </row>
    <row r="1212" spans="1:3" x14ac:dyDescent="0.25">
      <c r="A1212" s="177">
        <v>20191018</v>
      </c>
      <c r="B1212" s="178">
        <v>43756</v>
      </c>
      <c r="C1212" s="180">
        <v>1</v>
      </c>
    </row>
    <row r="1213" spans="1:3" x14ac:dyDescent="0.25">
      <c r="A1213" s="175">
        <v>20191019</v>
      </c>
      <c r="B1213" s="176">
        <v>43757</v>
      </c>
      <c r="C1213" s="179">
        <v>0</v>
      </c>
    </row>
    <row r="1214" spans="1:3" x14ac:dyDescent="0.25">
      <c r="A1214" s="177">
        <v>20191020</v>
      </c>
      <c r="B1214" s="178">
        <v>43758</v>
      </c>
      <c r="C1214" s="180">
        <v>0</v>
      </c>
    </row>
    <row r="1215" spans="1:3" x14ac:dyDescent="0.25">
      <c r="A1215" s="175">
        <v>20191021</v>
      </c>
      <c r="B1215" s="176">
        <v>43759</v>
      </c>
      <c r="C1215" s="179">
        <v>1</v>
      </c>
    </row>
    <row r="1216" spans="1:3" x14ac:dyDescent="0.25">
      <c r="A1216" s="177">
        <v>20191022</v>
      </c>
      <c r="B1216" s="178">
        <v>43760</v>
      </c>
      <c r="C1216" s="180">
        <v>1</v>
      </c>
    </row>
    <row r="1217" spans="1:3" x14ac:dyDescent="0.25">
      <c r="A1217" s="175">
        <v>20191023</v>
      </c>
      <c r="B1217" s="176">
        <v>43761</v>
      </c>
      <c r="C1217" s="179">
        <v>1</v>
      </c>
    </row>
    <row r="1218" spans="1:3" x14ac:dyDescent="0.25">
      <c r="A1218" s="177">
        <v>20191024</v>
      </c>
      <c r="B1218" s="178">
        <v>43762</v>
      </c>
      <c r="C1218" s="180">
        <v>1</v>
      </c>
    </row>
    <row r="1219" spans="1:3" x14ac:dyDescent="0.25">
      <c r="A1219" s="175">
        <v>20191025</v>
      </c>
      <c r="B1219" s="176">
        <v>43763</v>
      </c>
      <c r="C1219" s="179">
        <v>1</v>
      </c>
    </row>
    <row r="1220" spans="1:3" x14ac:dyDescent="0.25">
      <c r="A1220" s="177">
        <v>20191026</v>
      </c>
      <c r="B1220" s="178">
        <v>43764</v>
      </c>
      <c r="C1220" s="180">
        <v>0</v>
      </c>
    </row>
    <row r="1221" spans="1:3" x14ac:dyDescent="0.25">
      <c r="A1221" s="175">
        <v>20191027</v>
      </c>
      <c r="B1221" s="176">
        <v>43765</v>
      </c>
      <c r="C1221" s="179">
        <v>0</v>
      </c>
    </row>
    <row r="1222" spans="1:3" x14ac:dyDescent="0.25">
      <c r="A1222" s="177">
        <v>20191028</v>
      </c>
      <c r="B1222" s="178">
        <v>43766</v>
      </c>
      <c r="C1222" s="180">
        <v>1</v>
      </c>
    </row>
    <row r="1223" spans="1:3" x14ac:dyDescent="0.25">
      <c r="A1223" s="175">
        <v>20191029</v>
      </c>
      <c r="B1223" s="176">
        <v>43767</v>
      </c>
      <c r="C1223" s="179">
        <v>1</v>
      </c>
    </row>
    <row r="1224" spans="1:3" x14ac:dyDescent="0.25">
      <c r="A1224" s="177">
        <v>20191030</v>
      </c>
      <c r="B1224" s="178">
        <v>43768</v>
      </c>
      <c r="C1224" s="180">
        <v>1</v>
      </c>
    </row>
    <row r="1225" spans="1:3" x14ac:dyDescent="0.25">
      <c r="A1225" s="175">
        <v>20191031</v>
      </c>
      <c r="B1225" s="176">
        <v>43769</v>
      </c>
      <c r="C1225" s="179">
        <v>1</v>
      </c>
    </row>
    <row r="1226" spans="1:3" x14ac:dyDescent="0.25">
      <c r="A1226" s="177">
        <v>20191101</v>
      </c>
      <c r="B1226" s="178">
        <v>43770</v>
      </c>
      <c r="C1226" s="180">
        <v>1</v>
      </c>
    </row>
    <row r="1227" spans="1:3" x14ac:dyDescent="0.25">
      <c r="A1227" s="175">
        <v>20191102</v>
      </c>
      <c r="B1227" s="176">
        <v>43771</v>
      </c>
      <c r="C1227" s="179">
        <v>0</v>
      </c>
    </row>
    <row r="1228" spans="1:3" x14ac:dyDescent="0.25">
      <c r="A1228" s="177">
        <v>20191103</v>
      </c>
      <c r="B1228" s="178">
        <v>43772</v>
      </c>
      <c r="C1228" s="180">
        <v>0</v>
      </c>
    </row>
    <row r="1229" spans="1:3" x14ac:dyDescent="0.25">
      <c r="A1229" s="175">
        <v>20191104</v>
      </c>
      <c r="B1229" s="176">
        <v>43773</v>
      </c>
      <c r="C1229" s="179">
        <v>1</v>
      </c>
    </row>
    <row r="1230" spans="1:3" x14ac:dyDescent="0.25">
      <c r="A1230" s="177">
        <v>20191105</v>
      </c>
      <c r="B1230" s="178">
        <v>43774</v>
      </c>
      <c r="C1230" s="180">
        <v>1</v>
      </c>
    </row>
    <row r="1231" spans="1:3" x14ac:dyDescent="0.25">
      <c r="A1231" s="175">
        <v>20191106</v>
      </c>
      <c r="B1231" s="176">
        <v>43775</v>
      </c>
      <c r="C1231" s="179">
        <v>1</v>
      </c>
    </row>
    <row r="1232" spans="1:3" x14ac:dyDescent="0.25">
      <c r="A1232" s="177">
        <v>20191107</v>
      </c>
      <c r="B1232" s="178">
        <v>43776</v>
      </c>
      <c r="C1232" s="180">
        <v>1</v>
      </c>
    </row>
    <row r="1233" spans="1:3" x14ac:dyDescent="0.25">
      <c r="A1233" s="175">
        <v>20191108</v>
      </c>
      <c r="B1233" s="176">
        <v>43777</v>
      </c>
      <c r="C1233" s="179">
        <v>1</v>
      </c>
    </row>
    <row r="1234" spans="1:3" x14ac:dyDescent="0.25">
      <c r="A1234" s="177">
        <v>20191109</v>
      </c>
      <c r="B1234" s="178">
        <v>43778</v>
      </c>
      <c r="C1234" s="180">
        <v>0</v>
      </c>
    </row>
    <row r="1235" spans="1:3" x14ac:dyDescent="0.25">
      <c r="A1235" s="175">
        <v>20191110</v>
      </c>
      <c r="B1235" s="176">
        <v>43779</v>
      </c>
      <c r="C1235" s="179">
        <v>0</v>
      </c>
    </row>
    <row r="1236" spans="1:3" x14ac:dyDescent="0.25">
      <c r="A1236" s="177">
        <v>20191111</v>
      </c>
      <c r="B1236" s="178">
        <v>43780</v>
      </c>
      <c r="C1236" s="180">
        <v>1</v>
      </c>
    </row>
    <row r="1237" spans="1:3" x14ac:dyDescent="0.25">
      <c r="A1237" s="175">
        <v>20191112</v>
      </c>
      <c r="B1237" s="176">
        <v>43781</v>
      </c>
      <c r="C1237" s="179">
        <v>1</v>
      </c>
    </row>
    <row r="1238" spans="1:3" x14ac:dyDescent="0.25">
      <c r="A1238" s="177">
        <v>20191113</v>
      </c>
      <c r="B1238" s="178">
        <v>43782</v>
      </c>
      <c r="C1238" s="180">
        <v>1</v>
      </c>
    </row>
    <row r="1239" spans="1:3" x14ac:dyDescent="0.25">
      <c r="A1239" s="175">
        <v>20191114</v>
      </c>
      <c r="B1239" s="176">
        <v>43783</v>
      </c>
      <c r="C1239" s="179">
        <v>1</v>
      </c>
    </row>
    <row r="1240" spans="1:3" x14ac:dyDescent="0.25">
      <c r="A1240" s="177">
        <v>20191115</v>
      </c>
      <c r="B1240" s="178">
        <v>43784</v>
      </c>
      <c r="C1240" s="180">
        <v>1</v>
      </c>
    </row>
    <row r="1241" spans="1:3" x14ac:dyDescent="0.25">
      <c r="A1241" s="175">
        <v>20191116</v>
      </c>
      <c r="B1241" s="176">
        <v>43785</v>
      </c>
      <c r="C1241" s="179">
        <v>0</v>
      </c>
    </row>
    <row r="1242" spans="1:3" x14ac:dyDescent="0.25">
      <c r="A1242" s="177">
        <v>20191117</v>
      </c>
      <c r="B1242" s="178">
        <v>43786</v>
      </c>
      <c r="C1242" s="180">
        <v>0</v>
      </c>
    </row>
    <row r="1243" spans="1:3" x14ac:dyDescent="0.25">
      <c r="A1243" s="175">
        <v>20191118</v>
      </c>
      <c r="B1243" s="176">
        <v>43787</v>
      </c>
      <c r="C1243" s="179">
        <v>1</v>
      </c>
    </row>
    <row r="1244" spans="1:3" x14ac:dyDescent="0.25">
      <c r="A1244" s="177">
        <v>20191119</v>
      </c>
      <c r="B1244" s="178">
        <v>43788</v>
      </c>
      <c r="C1244" s="180">
        <v>1</v>
      </c>
    </row>
    <row r="1245" spans="1:3" x14ac:dyDescent="0.25">
      <c r="A1245" s="175">
        <v>20191120</v>
      </c>
      <c r="B1245" s="176">
        <v>43789</v>
      </c>
      <c r="C1245" s="179">
        <v>1</v>
      </c>
    </row>
    <row r="1246" spans="1:3" x14ac:dyDescent="0.25">
      <c r="A1246" s="177">
        <v>20191121</v>
      </c>
      <c r="B1246" s="178">
        <v>43790</v>
      </c>
      <c r="C1246" s="180">
        <v>1</v>
      </c>
    </row>
    <row r="1247" spans="1:3" x14ac:dyDescent="0.25">
      <c r="A1247" s="175">
        <v>20191122</v>
      </c>
      <c r="B1247" s="176">
        <v>43791</v>
      </c>
      <c r="C1247" s="179">
        <v>1</v>
      </c>
    </row>
    <row r="1248" spans="1:3" x14ac:dyDescent="0.25">
      <c r="A1248" s="177">
        <v>20191123</v>
      </c>
      <c r="B1248" s="178">
        <v>43792</v>
      </c>
      <c r="C1248" s="180">
        <v>0</v>
      </c>
    </row>
    <row r="1249" spans="1:3" x14ac:dyDescent="0.25">
      <c r="A1249" s="175">
        <v>20191124</v>
      </c>
      <c r="B1249" s="176">
        <v>43793</v>
      </c>
      <c r="C1249" s="179">
        <v>0</v>
      </c>
    </row>
    <row r="1250" spans="1:3" x14ac:dyDescent="0.25">
      <c r="A1250" s="177">
        <v>20191125</v>
      </c>
      <c r="B1250" s="178">
        <v>43794</v>
      </c>
      <c r="C1250" s="180">
        <v>1</v>
      </c>
    </row>
    <row r="1251" spans="1:3" x14ac:dyDescent="0.25">
      <c r="A1251" s="175">
        <v>20191126</v>
      </c>
      <c r="B1251" s="176">
        <v>43795</v>
      </c>
      <c r="C1251" s="179">
        <v>1</v>
      </c>
    </row>
    <row r="1252" spans="1:3" x14ac:dyDescent="0.25">
      <c r="A1252" s="177">
        <v>20191127</v>
      </c>
      <c r="B1252" s="178">
        <v>43796</v>
      </c>
      <c r="C1252" s="180">
        <v>1</v>
      </c>
    </row>
    <row r="1253" spans="1:3" x14ac:dyDescent="0.25">
      <c r="A1253" s="175">
        <v>20191128</v>
      </c>
      <c r="B1253" s="176">
        <v>43797</v>
      </c>
      <c r="C1253" s="179">
        <v>1</v>
      </c>
    </row>
    <row r="1254" spans="1:3" x14ac:dyDescent="0.25">
      <c r="A1254" s="177">
        <v>20191129</v>
      </c>
      <c r="B1254" s="178">
        <v>43798</v>
      </c>
      <c r="C1254" s="180">
        <v>1</v>
      </c>
    </row>
    <row r="1255" spans="1:3" x14ac:dyDescent="0.25">
      <c r="A1255" s="175">
        <v>20191130</v>
      </c>
      <c r="B1255" s="176">
        <v>43799</v>
      </c>
      <c r="C1255" s="179">
        <v>0</v>
      </c>
    </row>
    <row r="1256" spans="1:3" x14ac:dyDescent="0.25">
      <c r="A1256" s="177">
        <v>20191201</v>
      </c>
      <c r="B1256" s="178">
        <v>43800</v>
      </c>
      <c r="C1256" s="180">
        <v>0</v>
      </c>
    </row>
    <row r="1257" spans="1:3" x14ac:dyDescent="0.25">
      <c r="A1257" s="175">
        <v>20191202</v>
      </c>
      <c r="B1257" s="176">
        <v>43801</v>
      </c>
      <c r="C1257" s="179">
        <v>1</v>
      </c>
    </row>
    <row r="1258" spans="1:3" x14ac:dyDescent="0.25">
      <c r="A1258" s="177">
        <v>20191203</v>
      </c>
      <c r="B1258" s="178">
        <v>43802</v>
      </c>
      <c r="C1258" s="180">
        <v>1</v>
      </c>
    </row>
    <row r="1259" spans="1:3" x14ac:dyDescent="0.25">
      <c r="A1259" s="175">
        <v>20191204</v>
      </c>
      <c r="B1259" s="176">
        <v>43803</v>
      </c>
      <c r="C1259" s="179">
        <v>1</v>
      </c>
    </row>
    <row r="1260" spans="1:3" x14ac:dyDescent="0.25">
      <c r="A1260" s="177">
        <v>20191205</v>
      </c>
      <c r="B1260" s="178">
        <v>43804</v>
      </c>
      <c r="C1260" s="180">
        <v>1</v>
      </c>
    </row>
    <row r="1261" spans="1:3" x14ac:dyDescent="0.25">
      <c r="A1261" s="175">
        <v>20191206</v>
      </c>
      <c r="B1261" s="176">
        <v>43805</v>
      </c>
      <c r="C1261" s="179">
        <v>1</v>
      </c>
    </row>
    <row r="1262" spans="1:3" x14ac:dyDescent="0.25">
      <c r="A1262" s="177">
        <v>20191207</v>
      </c>
      <c r="B1262" s="178">
        <v>43806</v>
      </c>
      <c r="C1262" s="180">
        <v>0</v>
      </c>
    </row>
    <row r="1263" spans="1:3" x14ac:dyDescent="0.25">
      <c r="A1263" s="175">
        <v>20191208</v>
      </c>
      <c r="B1263" s="176">
        <v>43807</v>
      </c>
      <c r="C1263" s="179">
        <v>0</v>
      </c>
    </row>
    <row r="1264" spans="1:3" x14ac:dyDescent="0.25">
      <c r="A1264" s="177">
        <v>20191209</v>
      </c>
      <c r="B1264" s="178">
        <v>43808</v>
      </c>
      <c r="C1264" s="180">
        <v>1</v>
      </c>
    </row>
    <row r="1265" spans="1:3" x14ac:dyDescent="0.25">
      <c r="A1265" s="175">
        <v>20191210</v>
      </c>
      <c r="B1265" s="176">
        <v>43809</v>
      </c>
      <c r="C1265" s="179">
        <v>1</v>
      </c>
    </row>
    <row r="1266" spans="1:3" x14ac:dyDescent="0.25">
      <c r="A1266" s="177">
        <v>20191211</v>
      </c>
      <c r="B1266" s="178">
        <v>43810</v>
      </c>
      <c r="C1266" s="180">
        <v>1</v>
      </c>
    </row>
    <row r="1267" spans="1:3" x14ac:dyDescent="0.25">
      <c r="A1267" s="175">
        <v>20191212</v>
      </c>
      <c r="B1267" s="176">
        <v>43811</v>
      </c>
      <c r="C1267" s="179">
        <v>1</v>
      </c>
    </row>
    <row r="1268" spans="1:3" x14ac:dyDescent="0.25">
      <c r="A1268" s="177">
        <v>20191213</v>
      </c>
      <c r="B1268" s="178">
        <v>43812</v>
      </c>
      <c r="C1268" s="180">
        <v>1</v>
      </c>
    </row>
    <row r="1269" spans="1:3" x14ac:dyDescent="0.25">
      <c r="A1269" s="175">
        <v>20191214</v>
      </c>
      <c r="B1269" s="176">
        <v>43813</v>
      </c>
      <c r="C1269" s="179">
        <v>0</v>
      </c>
    </row>
    <row r="1270" spans="1:3" x14ac:dyDescent="0.25">
      <c r="A1270" s="177">
        <v>20191215</v>
      </c>
      <c r="B1270" s="178">
        <v>43814</v>
      </c>
      <c r="C1270" s="180">
        <v>0</v>
      </c>
    </row>
    <row r="1271" spans="1:3" x14ac:dyDescent="0.25">
      <c r="A1271" s="175">
        <v>20191216</v>
      </c>
      <c r="B1271" s="176">
        <v>43815</v>
      </c>
      <c r="C1271" s="179">
        <v>1</v>
      </c>
    </row>
    <row r="1272" spans="1:3" x14ac:dyDescent="0.25">
      <c r="A1272" s="177">
        <v>20191217</v>
      </c>
      <c r="B1272" s="178">
        <v>43816</v>
      </c>
      <c r="C1272" s="180">
        <v>1</v>
      </c>
    </row>
    <row r="1273" spans="1:3" x14ac:dyDescent="0.25">
      <c r="A1273" s="175">
        <v>20191218</v>
      </c>
      <c r="B1273" s="176">
        <v>43817</v>
      </c>
      <c r="C1273" s="179">
        <v>1</v>
      </c>
    </row>
    <row r="1274" spans="1:3" x14ac:dyDescent="0.25">
      <c r="A1274" s="177">
        <v>20191219</v>
      </c>
      <c r="B1274" s="178">
        <v>43818</v>
      </c>
      <c r="C1274" s="180">
        <v>1</v>
      </c>
    </row>
    <row r="1275" spans="1:3" x14ac:dyDescent="0.25">
      <c r="A1275" s="175">
        <v>20191220</v>
      </c>
      <c r="B1275" s="176">
        <v>43819</v>
      </c>
      <c r="C1275" s="179">
        <v>1</v>
      </c>
    </row>
    <row r="1276" spans="1:3" x14ac:dyDescent="0.25">
      <c r="A1276" s="177">
        <v>20191221</v>
      </c>
      <c r="B1276" s="178">
        <v>43820</v>
      </c>
      <c r="C1276" s="180">
        <v>0</v>
      </c>
    </row>
    <row r="1277" spans="1:3" x14ac:dyDescent="0.25">
      <c r="A1277" s="175">
        <v>20191222</v>
      </c>
      <c r="B1277" s="176">
        <v>43821</v>
      </c>
      <c r="C1277" s="179">
        <v>0</v>
      </c>
    </row>
    <row r="1278" spans="1:3" x14ac:dyDescent="0.25">
      <c r="A1278" s="177">
        <v>20191223</v>
      </c>
      <c r="B1278" s="178">
        <v>43822</v>
      </c>
      <c r="C1278" s="180">
        <v>1</v>
      </c>
    </row>
    <row r="1279" spans="1:3" x14ac:dyDescent="0.25">
      <c r="A1279" s="175">
        <v>20191224</v>
      </c>
      <c r="B1279" s="176">
        <v>43823</v>
      </c>
      <c r="C1279" s="179">
        <v>1</v>
      </c>
    </row>
    <row r="1280" spans="1:3" x14ac:dyDescent="0.25">
      <c r="A1280" s="177">
        <v>20191225</v>
      </c>
      <c r="B1280" s="178">
        <v>43824</v>
      </c>
      <c r="C1280" s="180">
        <v>0</v>
      </c>
    </row>
    <row r="1281" spans="1:3" x14ac:dyDescent="0.25">
      <c r="A1281" s="175">
        <v>20191226</v>
      </c>
      <c r="B1281" s="176">
        <v>43825</v>
      </c>
      <c r="C1281" s="179">
        <v>0</v>
      </c>
    </row>
    <row r="1282" spans="1:3" x14ac:dyDescent="0.25">
      <c r="A1282" s="177">
        <v>20191227</v>
      </c>
      <c r="B1282" s="178">
        <v>43826</v>
      </c>
      <c r="C1282" s="180">
        <v>1</v>
      </c>
    </row>
    <row r="1283" spans="1:3" x14ac:dyDescent="0.25">
      <c r="A1283" s="175">
        <v>20191228</v>
      </c>
      <c r="B1283" s="176">
        <v>43827</v>
      </c>
      <c r="C1283" s="179">
        <v>0</v>
      </c>
    </row>
    <row r="1284" spans="1:3" x14ac:dyDescent="0.25">
      <c r="A1284" s="177">
        <v>20191229</v>
      </c>
      <c r="B1284" s="178">
        <v>43828</v>
      </c>
      <c r="C1284" s="180">
        <v>0</v>
      </c>
    </row>
    <row r="1285" spans="1:3" x14ac:dyDescent="0.25">
      <c r="A1285" s="175">
        <v>20191230</v>
      </c>
      <c r="B1285" s="176">
        <v>43829</v>
      </c>
      <c r="C1285" s="179">
        <v>1</v>
      </c>
    </row>
    <row r="1286" spans="1:3" x14ac:dyDescent="0.25">
      <c r="A1286" s="177">
        <v>20191231</v>
      </c>
      <c r="B1286" s="178">
        <v>43830</v>
      </c>
      <c r="C1286" s="180">
        <v>1</v>
      </c>
    </row>
    <row r="1287" spans="1:3" x14ac:dyDescent="0.25">
      <c r="A1287" s="175">
        <v>20200101</v>
      </c>
      <c r="B1287" s="176">
        <v>43831</v>
      </c>
      <c r="C1287" s="179">
        <v>0</v>
      </c>
    </row>
    <row r="1288" spans="1:3" x14ac:dyDescent="0.25">
      <c r="A1288" s="177">
        <v>20200102</v>
      </c>
      <c r="B1288" s="178">
        <v>43832</v>
      </c>
      <c r="C1288" s="180">
        <v>1</v>
      </c>
    </row>
    <row r="1289" spans="1:3" x14ac:dyDescent="0.25">
      <c r="A1289" s="175">
        <v>20200103</v>
      </c>
      <c r="B1289" s="176">
        <v>43833</v>
      </c>
      <c r="C1289" s="179">
        <v>1</v>
      </c>
    </row>
    <row r="1290" spans="1:3" x14ac:dyDescent="0.25">
      <c r="A1290" s="177">
        <v>20200104</v>
      </c>
      <c r="B1290" s="178">
        <v>43834</v>
      </c>
      <c r="C1290" s="180">
        <v>0</v>
      </c>
    </row>
    <row r="1291" spans="1:3" x14ac:dyDescent="0.25">
      <c r="A1291" s="175">
        <v>20200105</v>
      </c>
      <c r="B1291" s="176">
        <v>43835</v>
      </c>
      <c r="C1291" s="179">
        <v>0</v>
      </c>
    </row>
    <row r="1292" spans="1:3" x14ac:dyDescent="0.25">
      <c r="A1292" s="177">
        <v>20200106</v>
      </c>
      <c r="B1292" s="178">
        <v>43836</v>
      </c>
      <c r="C1292" s="180">
        <v>1</v>
      </c>
    </row>
    <row r="1293" spans="1:3" x14ac:dyDescent="0.25">
      <c r="A1293" s="175">
        <v>20200107</v>
      </c>
      <c r="B1293" s="176">
        <v>43837</v>
      </c>
      <c r="C1293" s="179">
        <v>1</v>
      </c>
    </row>
    <row r="1294" spans="1:3" x14ac:dyDescent="0.25">
      <c r="A1294" s="177">
        <v>20200108</v>
      </c>
      <c r="B1294" s="178">
        <v>43838</v>
      </c>
      <c r="C1294" s="180">
        <v>1</v>
      </c>
    </row>
    <row r="1295" spans="1:3" x14ac:dyDescent="0.25">
      <c r="A1295" s="175">
        <v>20200109</v>
      </c>
      <c r="B1295" s="176">
        <v>43839</v>
      </c>
      <c r="C1295" s="179">
        <v>1</v>
      </c>
    </row>
    <row r="1296" spans="1:3" x14ac:dyDescent="0.25">
      <c r="A1296" s="177">
        <v>20200110</v>
      </c>
      <c r="B1296" s="178">
        <v>43840</v>
      </c>
      <c r="C1296" s="180">
        <v>1</v>
      </c>
    </row>
    <row r="1297" spans="1:3" x14ac:dyDescent="0.25">
      <c r="A1297" s="175">
        <v>20200111</v>
      </c>
      <c r="B1297" s="176">
        <v>43841</v>
      </c>
      <c r="C1297" s="179">
        <v>0</v>
      </c>
    </row>
    <row r="1298" spans="1:3" x14ac:dyDescent="0.25">
      <c r="A1298" s="177">
        <v>20200112</v>
      </c>
      <c r="B1298" s="178">
        <v>43842</v>
      </c>
      <c r="C1298" s="180">
        <v>0</v>
      </c>
    </row>
    <row r="1299" spans="1:3" x14ac:dyDescent="0.25">
      <c r="A1299" s="175">
        <v>20200113</v>
      </c>
      <c r="B1299" s="176">
        <v>43843</v>
      </c>
      <c r="C1299" s="179">
        <v>1</v>
      </c>
    </row>
    <row r="1300" spans="1:3" x14ac:dyDescent="0.25">
      <c r="A1300" s="177">
        <v>20200114</v>
      </c>
      <c r="B1300" s="178">
        <v>43844</v>
      </c>
      <c r="C1300" s="180">
        <v>1</v>
      </c>
    </row>
    <row r="1301" spans="1:3" x14ac:dyDescent="0.25">
      <c r="A1301" s="175">
        <v>20200115</v>
      </c>
      <c r="B1301" s="176">
        <v>43845</v>
      </c>
      <c r="C1301" s="179">
        <v>1</v>
      </c>
    </row>
    <row r="1302" spans="1:3" x14ac:dyDescent="0.25">
      <c r="A1302" s="177">
        <v>20200116</v>
      </c>
      <c r="B1302" s="178">
        <v>43846</v>
      </c>
      <c r="C1302" s="180">
        <v>1</v>
      </c>
    </row>
    <row r="1303" spans="1:3" x14ac:dyDescent="0.25">
      <c r="A1303" s="175">
        <v>20200117</v>
      </c>
      <c r="B1303" s="176">
        <v>43847</v>
      </c>
      <c r="C1303" s="179">
        <v>1</v>
      </c>
    </row>
    <row r="1304" spans="1:3" x14ac:dyDescent="0.25">
      <c r="A1304" s="177">
        <v>20200118</v>
      </c>
      <c r="B1304" s="178">
        <v>43848</v>
      </c>
      <c r="C1304" s="180">
        <v>0</v>
      </c>
    </row>
    <row r="1305" spans="1:3" x14ac:dyDescent="0.25">
      <c r="A1305" s="175">
        <v>20200119</v>
      </c>
      <c r="B1305" s="176">
        <v>43849</v>
      </c>
      <c r="C1305" s="179">
        <v>0</v>
      </c>
    </row>
    <row r="1306" spans="1:3" x14ac:dyDescent="0.25">
      <c r="A1306" s="177">
        <v>20200120</v>
      </c>
      <c r="B1306" s="178">
        <v>43850</v>
      </c>
      <c r="C1306" s="180">
        <v>1</v>
      </c>
    </row>
    <row r="1307" spans="1:3" x14ac:dyDescent="0.25">
      <c r="A1307" s="175">
        <v>20200121</v>
      </c>
      <c r="B1307" s="176">
        <v>43851</v>
      </c>
      <c r="C1307" s="179">
        <v>1</v>
      </c>
    </row>
    <row r="1308" spans="1:3" x14ac:dyDescent="0.25">
      <c r="A1308" s="177">
        <v>20200122</v>
      </c>
      <c r="B1308" s="178">
        <v>43852</v>
      </c>
      <c r="C1308" s="180">
        <v>1</v>
      </c>
    </row>
    <row r="1309" spans="1:3" x14ac:dyDescent="0.25">
      <c r="A1309" s="175">
        <v>20200123</v>
      </c>
      <c r="B1309" s="176">
        <v>43853</v>
      </c>
      <c r="C1309" s="179">
        <v>1</v>
      </c>
    </row>
    <row r="1310" spans="1:3" x14ac:dyDescent="0.25">
      <c r="A1310" s="177">
        <v>20200124</v>
      </c>
      <c r="B1310" s="178">
        <v>43854</v>
      </c>
      <c r="C1310" s="180">
        <v>1</v>
      </c>
    </row>
    <row r="1311" spans="1:3" x14ac:dyDescent="0.25">
      <c r="A1311" s="175">
        <v>20200125</v>
      </c>
      <c r="B1311" s="176">
        <v>43855</v>
      </c>
      <c r="C1311" s="179">
        <v>0</v>
      </c>
    </row>
    <row r="1312" spans="1:3" x14ac:dyDescent="0.25">
      <c r="A1312" s="177">
        <v>20200126</v>
      </c>
      <c r="B1312" s="178">
        <v>43856</v>
      </c>
      <c r="C1312" s="180">
        <v>0</v>
      </c>
    </row>
    <row r="1313" spans="1:3" x14ac:dyDescent="0.25">
      <c r="A1313" s="175">
        <v>20200127</v>
      </c>
      <c r="B1313" s="176">
        <v>43857</v>
      </c>
      <c r="C1313" s="179">
        <v>1</v>
      </c>
    </row>
    <row r="1314" spans="1:3" x14ac:dyDescent="0.25">
      <c r="A1314" s="177">
        <v>20200128</v>
      </c>
      <c r="B1314" s="178">
        <v>43858</v>
      </c>
      <c r="C1314" s="180">
        <v>1</v>
      </c>
    </row>
    <row r="1315" spans="1:3" x14ac:dyDescent="0.25">
      <c r="A1315" s="175">
        <v>20200129</v>
      </c>
      <c r="B1315" s="176">
        <v>43859</v>
      </c>
      <c r="C1315" s="179">
        <v>1</v>
      </c>
    </row>
    <row r="1316" spans="1:3" x14ac:dyDescent="0.25">
      <c r="A1316" s="177">
        <v>20200130</v>
      </c>
      <c r="B1316" s="178">
        <v>43860</v>
      </c>
      <c r="C1316" s="180">
        <v>1</v>
      </c>
    </row>
    <row r="1317" spans="1:3" x14ac:dyDescent="0.25">
      <c r="A1317" s="175">
        <v>20200131</v>
      </c>
      <c r="B1317" s="176">
        <v>43861</v>
      </c>
      <c r="C1317" s="179">
        <v>1</v>
      </c>
    </row>
    <row r="1318" spans="1:3" x14ac:dyDescent="0.25">
      <c r="A1318" s="177">
        <v>20200201</v>
      </c>
      <c r="B1318" s="178">
        <v>43862</v>
      </c>
      <c r="C1318" s="180">
        <v>0</v>
      </c>
    </row>
    <row r="1319" spans="1:3" x14ac:dyDescent="0.25">
      <c r="A1319" s="175">
        <v>20200202</v>
      </c>
      <c r="B1319" s="176">
        <v>43863</v>
      </c>
      <c r="C1319" s="179">
        <v>0</v>
      </c>
    </row>
    <row r="1320" spans="1:3" x14ac:dyDescent="0.25">
      <c r="A1320" s="177">
        <v>20200203</v>
      </c>
      <c r="B1320" s="178">
        <v>43864</v>
      </c>
      <c r="C1320" s="180">
        <v>1</v>
      </c>
    </row>
    <row r="1321" spans="1:3" x14ac:dyDescent="0.25">
      <c r="A1321" s="175">
        <v>20200204</v>
      </c>
      <c r="B1321" s="176">
        <v>43865</v>
      </c>
      <c r="C1321" s="179">
        <v>1</v>
      </c>
    </row>
    <row r="1322" spans="1:3" x14ac:dyDescent="0.25">
      <c r="A1322" s="177">
        <v>20200205</v>
      </c>
      <c r="B1322" s="178">
        <v>43866</v>
      </c>
      <c r="C1322" s="180">
        <v>1</v>
      </c>
    </row>
    <row r="1323" spans="1:3" x14ac:dyDescent="0.25">
      <c r="A1323" s="175">
        <v>20200206</v>
      </c>
      <c r="B1323" s="176">
        <v>43867</v>
      </c>
      <c r="C1323" s="179">
        <v>1</v>
      </c>
    </row>
    <row r="1324" spans="1:3" x14ac:dyDescent="0.25">
      <c r="A1324" s="177">
        <v>20200207</v>
      </c>
      <c r="B1324" s="178">
        <v>43868</v>
      </c>
      <c r="C1324" s="180">
        <v>1</v>
      </c>
    </row>
    <row r="1325" spans="1:3" x14ac:dyDescent="0.25">
      <c r="A1325" s="175">
        <v>20200208</v>
      </c>
      <c r="B1325" s="176">
        <v>43869</v>
      </c>
      <c r="C1325" s="179">
        <v>0</v>
      </c>
    </row>
    <row r="1326" spans="1:3" x14ac:dyDescent="0.25">
      <c r="A1326" s="177">
        <v>20200209</v>
      </c>
      <c r="B1326" s="178">
        <v>43870</v>
      </c>
      <c r="C1326" s="180">
        <v>0</v>
      </c>
    </row>
    <row r="1327" spans="1:3" x14ac:dyDescent="0.25">
      <c r="A1327" s="175">
        <v>20200210</v>
      </c>
      <c r="B1327" s="176">
        <v>43871</v>
      </c>
      <c r="C1327" s="179">
        <v>1</v>
      </c>
    </row>
    <row r="1328" spans="1:3" x14ac:dyDescent="0.25">
      <c r="A1328" s="177">
        <v>20200211</v>
      </c>
      <c r="B1328" s="178">
        <v>43872</v>
      </c>
      <c r="C1328" s="180">
        <v>1</v>
      </c>
    </row>
    <row r="1329" spans="1:3" x14ac:dyDescent="0.25">
      <c r="A1329" s="175">
        <v>20200212</v>
      </c>
      <c r="B1329" s="176">
        <v>43873</v>
      </c>
      <c r="C1329" s="179">
        <v>1</v>
      </c>
    </row>
    <row r="1330" spans="1:3" x14ac:dyDescent="0.25">
      <c r="A1330" s="177">
        <v>20200213</v>
      </c>
      <c r="B1330" s="178">
        <v>43874</v>
      </c>
      <c r="C1330" s="180">
        <v>1</v>
      </c>
    </row>
    <row r="1331" spans="1:3" x14ac:dyDescent="0.25">
      <c r="A1331" s="175">
        <v>20200214</v>
      </c>
      <c r="B1331" s="176">
        <v>43875</v>
      </c>
      <c r="C1331" s="179">
        <v>1</v>
      </c>
    </row>
    <row r="1332" spans="1:3" x14ac:dyDescent="0.25">
      <c r="A1332" s="177">
        <v>20200215</v>
      </c>
      <c r="B1332" s="178">
        <v>43876</v>
      </c>
      <c r="C1332" s="180">
        <v>0</v>
      </c>
    </row>
    <row r="1333" spans="1:3" x14ac:dyDescent="0.25">
      <c r="A1333" s="175">
        <v>20200216</v>
      </c>
      <c r="B1333" s="176">
        <v>43877</v>
      </c>
      <c r="C1333" s="179">
        <v>0</v>
      </c>
    </row>
    <row r="1334" spans="1:3" x14ac:dyDescent="0.25">
      <c r="A1334" s="177">
        <v>20200217</v>
      </c>
      <c r="B1334" s="178">
        <v>43878</v>
      </c>
      <c r="C1334" s="180">
        <v>1</v>
      </c>
    </row>
    <row r="1335" spans="1:3" x14ac:dyDescent="0.25">
      <c r="A1335" s="175">
        <v>20200218</v>
      </c>
      <c r="B1335" s="176">
        <v>43879</v>
      </c>
      <c r="C1335" s="179">
        <v>1</v>
      </c>
    </row>
    <row r="1336" spans="1:3" x14ac:dyDescent="0.25">
      <c r="A1336" s="177">
        <v>20200219</v>
      </c>
      <c r="B1336" s="178">
        <v>43880</v>
      </c>
      <c r="C1336" s="180">
        <v>1</v>
      </c>
    </row>
    <row r="1337" spans="1:3" x14ac:dyDescent="0.25">
      <c r="A1337" s="175">
        <v>20200220</v>
      </c>
      <c r="B1337" s="176">
        <v>43881</v>
      </c>
      <c r="C1337" s="179">
        <v>1</v>
      </c>
    </row>
    <row r="1338" spans="1:3" x14ac:dyDescent="0.25">
      <c r="A1338" s="177">
        <v>20200221</v>
      </c>
      <c r="B1338" s="178">
        <v>43882</v>
      </c>
      <c r="C1338" s="180">
        <v>1</v>
      </c>
    </row>
    <row r="1339" spans="1:3" x14ac:dyDescent="0.25">
      <c r="A1339" s="175">
        <v>20200222</v>
      </c>
      <c r="B1339" s="176">
        <v>43883</v>
      </c>
      <c r="C1339" s="179">
        <v>0</v>
      </c>
    </row>
    <row r="1340" spans="1:3" x14ac:dyDescent="0.25">
      <c r="A1340" s="177">
        <v>20200223</v>
      </c>
      <c r="B1340" s="178">
        <v>43884</v>
      </c>
      <c r="C1340" s="180">
        <v>0</v>
      </c>
    </row>
    <row r="1341" spans="1:3" x14ac:dyDescent="0.25">
      <c r="A1341" s="175">
        <v>20200224</v>
      </c>
      <c r="B1341" s="176">
        <v>43885</v>
      </c>
      <c r="C1341" s="179">
        <v>1</v>
      </c>
    </row>
    <row r="1342" spans="1:3" x14ac:dyDescent="0.25">
      <c r="A1342" s="177">
        <v>20200225</v>
      </c>
      <c r="B1342" s="178">
        <v>43886</v>
      </c>
      <c r="C1342" s="180">
        <v>1</v>
      </c>
    </row>
    <row r="1343" spans="1:3" x14ac:dyDescent="0.25">
      <c r="A1343" s="175">
        <v>20200226</v>
      </c>
      <c r="B1343" s="176">
        <v>43887</v>
      </c>
      <c r="C1343" s="179">
        <v>1</v>
      </c>
    </row>
    <row r="1344" spans="1:3" x14ac:dyDescent="0.25">
      <c r="A1344" s="177">
        <v>20200227</v>
      </c>
      <c r="B1344" s="178">
        <v>43888</v>
      </c>
      <c r="C1344" s="180">
        <v>1</v>
      </c>
    </row>
    <row r="1345" spans="1:3" x14ac:dyDescent="0.25">
      <c r="A1345" s="175">
        <v>20200228</v>
      </c>
      <c r="B1345" s="176">
        <v>43889</v>
      </c>
      <c r="C1345" s="179">
        <v>1</v>
      </c>
    </row>
    <row r="1346" spans="1:3" x14ac:dyDescent="0.25">
      <c r="A1346" s="177">
        <v>20200229</v>
      </c>
      <c r="B1346" s="178">
        <v>43890</v>
      </c>
      <c r="C1346" s="180">
        <v>0</v>
      </c>
    </row>
    <row r="1347" spans="1:3" x14ac:dyDescent="0.25">
      <c r="A1347" s="175">
        <v>20200301</v>
      </c>
      <c r="B1347" s="176">
        <v>43891</v>
      </c>
      <c r="C1347" s="179">
        <v>0</v>
      </c>
    </row>
    <row r="1348" spans="1:3" x14ac:dyDescent="0.25">
      <c r="A1348" s="177">
        <v>20200302</v>
      </c>
      <c r="B1348" s="178">
        <v>43892</v>
      </c>
      <c r="C1348" s="180">
        <v>1</v>
      </c>
    </row>
    <row r="1349" spans="1:3" x14ac:dyDescent="0.25">
      <c r="A1349" s="175">
        <v>20200303</v>
      </c>
      <c r="B1349" s="176">
        <v>43893</v>
      </c>
      <c r="C1349" s="179">
        <v>1</v>
      </c>
    </row>
    <row r="1350" spans="1:3" x14ac:dyDescent="0.25">
      <c r="A1350" s="177">
        <v>20200304</v>
      </c>
      <c r="B1350" s="178">
        <v>43894</v>
      </c>
      <c r="C1350" s="180">
        <v>1</v>
      </c>
    </row>
    <row r="1351" spans="1:3" x14ac:dyDescent="0.25">
      <c r="A1351" s="175">
        <v>20200305</v>
      </c>
      <c r="B1351" s="176">
        <v>43895</v>
      </c>
      <c r="C1351" s="179">
        <v>1</v>
      </c>
    </row>
    <row r="1352" spans="1:3" x14ac:dyDescent="0.25">
      <c r="A1352" s="177">
        <v>20200306</v>
      </c>
      <c r="B1352" s="178">
        <v>43896</v>
      </c>
      <c r="C1352" s="180">
        <v>1</v>
      </c>
    </row>
    <row r="1353" spans="1:3" x14ac:dyDescent="0.25">
      <c r="A1353" s="175">
        <v>20200307</v>
      </c>
      <c r="B1353" s="176">
        <v>43897</v>
      </c>
      <c r="C1353" s="179">
        <v>0</v>
      </c>
    </row>
    <row r="1354" spans="1:3" x14ac:dyDescent="0.25">
      <c r="A1354" s="177">
        <v>20200308</v>
      </c>
      <c r="B1354" s="178">
        <v>43898</v>
      </c>
      <c r="C1354" s="180">
        <v>0</v>
      </c>
    </row>
    <row r="1355" spans="1:3" x14ac:dyDescent="0.25">
      <c r="A1355" s="175">
        <v>20200309</v>
      </c>
      <c r="B1355" s="176">
        <v>43899</v>
      </c>
      <c r="C1355" s="179">
        <v>1</v>
      </c>
    </row>
    <row r="1356" spans="1:3" x14ac:dyDescent="0.25">
      <c r="A1356" s="177">
        <v>20200310</v>
      </c>
      <c r="B1356" s="178">
        <v>43900</v>
      </c>
      <c r="C1356" s="180">
        <v>1</v>
      </c>
    </row>
    <row r="1357" spans="1:3" x14ac:dyDescent="0.25">
      <c r="A1357" s="175">
        <v>20200311</v>
      </c>
      <c r="B1357" s="176">
        <v>43901</v>
      </c>
      <c r="C1357" s="179">
        <v>1</v>
      </c>
    </row>
    <row r="1358" spans="1:3" x14ac:dyDescent="0.25">
      <c r="A1358" s="177">
        <v>20200312</v>
      </c>
      <c r="B1358" s="178">
        <v>43902</v>
      </c>
      <c r="C1358" s="180">
        <v>1</v>
      </c>
    </row>
    <row r="1359" spans="1:3" x14ac:dyDescent="0.25">
      <c r="A1359" s="175">
        <v>20200313</v>
      </c>
      <c r="B1359" s="176">
        <v>43903</v>
      </c>
      <c r="C1359" s="179">
        <v>1</v>
      </c>
    </row>
    <row r="1360" spans="1:3" x14ac:dyDescent="0.25">
      <c r="A1360" s="177">
        <v>20200314</v>
      </c>
      <c r="B1360" s="178">
        <v>43904</v>
      </c>
      <c r="C1360" s="180">
        <v>0</v>
      </c>
    </row>
    <row r="1361" spans="1:3" x14ac:dyDescent="0.25">
      <c r="A1361" s="175">
        <v>20200315</v>
      </c>
      <c r="B1361" s="176">
        <v>43905</v>
      </c>
      <c r="C1361" s="179">
        <v>0</v>
      </c>
    </row>
    <row r="1362" spans="1:3" x14ac:dyDescent="0.25">
      <c r="A1362" s="177">
        <v>20200316</v>
      </c>
      <c r="B1362" s="178">
        <v>43906</v>
      </c>
      <c r="C1362" s="180">
        <v>1</v>
      </c>
    </row>
    <row r="1363" spans="1:3" x14ac:dyDescent="0.25">
      <c r="A1363" s="175">
        <v>20200317</v>
      </c>
      <c r="B1363" s="176">
        <v>43907</v>
      </c>
      <c r="C1363" s="179">
        <v>1</v>
      </c>
    </row>
    <row r="1364" spans="1:3" x14ac:dyDescent="0.25">
      <c r="A1364" s="177">
        <v>20200318</v>
      </c>
      <c r="B1364" s="178">
        <v>43908</v>
      </c>
      <c r="C1364" s="180">
        <v>1</v>
      </c>
    </row>
    <row r="1365" spans="1:3" x14ac:dyDescent="0.25">
      <c r="A1365" s="175">
        <v>20200319</v>
      </c>
      <c r="B1365" s="176">
        <v>43909</v>
      </c>
      <c r="C1365" s="179">
        <v>1</v>
      </c>
    </row>
    <row r="1366" spans="1:3" x14ac:dyDescent="0.25">
      <c r="A1366" s="177">
        <v>20200320</v>
      </c>
      <c r="B1366" s="178">
        <v>43910</v>
      </c>
      <c r="C1366" s="180">
        <v>1</v>
      </c>
    </row>
    <row r="1367" spans="1:3" x14ac:dyDescent="0.25">
      <c r="A1367" s="175">
        <v>20200321</v>
      </c>
      <c r="B1367" s="176">
        <v>43911</v>
      </c>
      <c r="C1367" s="179">
        <v>0</v>
      </c>
    </row>
    <row r="1368" spans="1:3" x14ac:dyDescent="0.25">
      <c r="A1368" s="177">
        <v>20200322</v>
      </c>
      <c r="B1368" s="178">
        <v>43912</v>
      </c>
      <c r="C1368" s="180">
        <v>0</v>
      </c>
    </row>
    <row r="1369" spans="1:3" x14ac:dyDescent="0.25">
      <c r="A1369" s="175">
        <v>20200323</v>
      </c>
      <c r="B1369" s="176">
        <v>43913</v>
      </c>
      <c r="C1369" s="179">
        <v>1</v>
      </c>
    </row>
    <row r="1370" spans="1:3" x14ac:dyDescent="0.25">
      <c r="A1370" s="177">
        <v>20200324</v>
      </c>
      <c r="B1370" s="178">
        <v>43914</v>
      </c>
      <c r="C1370" s="180">
        <v>1</v>
      </c>
    </row>
    <row r="1371" spans="1:3" x14ac:dyDescent="0.25">
      <c r="A1371" s="175">
        <v>20200325</v>
      </c>
      <c r="B1371" s="176">
        <v>43915</v>
      </c>
      <c r="C1371" s="179">
        <v>1</v>
      </c>
    </row>
    <row r="1372" spans="1:3" x14ac:dyDescent="0.25">
      <c r="A1372" s="177">
        <v>20200326</v>
      </c>
      <c r="B1372" s="178">
        <v>43916</v>
      </c>
      <c r="C1372" s="180">
        <v>1</v>
      </c>
    </row>
    <row r="1373" spans="1:3" x14ac:dyDescent="0.25">
      <c r="A1373" s="175">
        <v>20200327</v>
      </c>
      <c r="B1373" s="176">
        <v>43917</v>
      </c>
      <c r="C1373" s="179">
        <v>1</v>
      </c>
    </row>
    <row r="1374" spans="1:3" x14ac:dyDescent="0.25">
      <c r="A1374" s="177">
        <v>20200328</v>
      </c>
      <c r="B1374" s="178">
        <v>43918</v>
      </c>
      <c r="C1374" s="180">
        <v>0</v>
      </c>
    </row>
    <row r="1375" spans="1:3" x14ac:dyDescent="0.25">
      <c r="A1375" s="175">
        <v>20200329</v>
      </c>
      <c r="B1375" s="176">
        <v>43919</v>
      </c>
      <c r="C1375" s="179">
        <v>0</v>
      </c>
    </row>
    <row r="1376" spans="1:3" x14ac:dyDescent="0.25">
      <c r="A1376" s="177">
        <v>20200330</v>
      </c>
      <c r="B1376" s="178">
        <v>43920</v>
      </c>
      <c r="C1376" s="180">
        <v>1</v>
      </c>
    </row>
    <row r="1377" spans="1:3" x14ac:dyDescent="0.25">
      <c r="A1377" s="175">
        <v>20200331</v>
      </c>
      <c r="B1377" s="176">
        <v>43921</v>
      </c>
      <c r="C1377" s="179">
        <v>1</v>
      </c>
    </row>
    <row r="1378" spans="1:3" x14ac:dyDescent="0.25">
      <c r="A1378" s="177">
        <v>20200401</v>
      </c>
      <c r="B1378" s="178">
        <v>43922</v>
      </c>
      <c r="C1378" s="180">
        <v>1</v>
      </c>
    </row>
    <row r="1379" spans="1:3" x14ac:dyDescent="0.25">
      <c r="A1379" s="175">
        <v>20200402</v>
      </c>
      <c r="B1379" s="176">
        <v>43923</v>
      </c>
      <c r="C1379" s="179">
        <v>1</v>
      </c>
    </row>
    <row r="1380" spans="1:3" x14ac:dyDescent="0.25">
      <c r="A1380" s="177">
        <v>20200403</v>
      </c>
      <c r="B1380" s="178">
        <v>43924</v>
      </c>
      <c r="C1380" s="180">
        <v>1</v>
      </c>
    </row>
    <row r="1381" spans="1:3" x14ac:dyDescent="0.25">
      <c r="A1381" s="175">
        <v>20200404</v>
      </c>
      <c r="B1381" s="176">
        <v>43925</v>
      </c>
      <c r="C1381" s="179">
        <v>0</v>
      </c>
    </row>
    <row r="1382" spans="1:3" x14ac:dyDescent="0.25">
      <c r="A1382" s="177">
        <v>20200405</v>
      </c>
      <c r="B1382" s="178">
        <v>43926</v>
      </c>
      <c r="C1382" s="180">
        <v>0</v>
      </c>
    </row>
    <row r="1383" spans="1:3" x14ac:dyDescent="0.25">
      <c r="A1383" s="175">
        <v>20200406</v>
      </c>
      <c r="B1383" s="176">
        <v>43927</v>
      </c>
      <c r="C1383" s="179">
        <v>1</v>
      </c>
    </row>
    <row r="1384" spans="1:3" x14ac:dyDescent="0.25">
      <c r="A1384" s="177">
        <v>20200407</v>
      </c>
      <c r="B1384" s="178">
        <v>43928</v>
      </c>
      <c r="C1384" s="180">
        <v>1</v>
      </c>
    </row>
    <row r="1385" spans="1:3" x14ac:dyDescent="0.25">
      <c r="A1385" s="175">
        <v>20200408</v>
      </c>
      <c r="B1385" s="176">
        <v>43929</v>
      </c>
      <c r="C1385" s="179">
        <v>1</v>
      </c>
    </row>
    <row r="1386" spans="1:3" x14ac:dyDescent="0.25">
      <c r="A1386" s="177">
        <v>20200409</v>
      </c>
      <c r="B1386" s="178">
        <v>43930</v>
      </c>
      <c r="C1386" s="180">
        <v>0</v>
      </c>
    </row>
    <row r="1387" spans="1:3" x14ac:dyDescent="0.25">
      <c r="A1387" s="175">
        <v>20200410</v>
      </c>
      <c r="B1387" s="176">
        <v>43931</v>
      </c>
      <c r="C1387" s="179">
        <v>0</v>
      </c>
    </row>
    <row r="1388" spans="1:3" x14ac:dyDescent="0.25">
      <c r="A1388" s="177">
        <v>20200411</v>
      </c>
      <c r="B1388" s="178">
        <v>43932</v>
      </c>
      <c r="C1388" s="180">
        <v>0</v>
      </c>
    </row>
    <row r="1389" spans="1:3" x14ac:dyDescent="0.25">
      <c r="A1389" s="175">
        <v>20200412</v>
      </c>
      <c r="B1389" s="176">
        <v>43933</v>
      </c>
      <c r="C1389" s="179">
        <v>0</v>
      </c>
    </row>
    <row r="1390" spans="1:3" x14ac:dyDescent="0.25">
      <c r="A1390" s="177">
        <v>20200413</v>
      </c>
      <c r="B1390" s="178">
        <v>43934</v>
      </c>
      <c r="C1390" s="180">
        <v>0</v>
      </c>
    </row>
    <row r="1391" spans="1:3" x14ac:dyDescent="0.25">
      <c r="A1391" s="175">
        <v>20200414</v>
      </c>
      <c r="B1391" s="176">
        <v>43935</v>
      </c>
      <c r="C1391" s="179">
        <v>1</v>
      </c>
    </row>
    <row r="1392" spans="1:3" x14ac:dyDescent="0.25">
      <c r="A1392" s="177">
        <v>20200415</v>
      </c>
      <c r="B1392" s="178">
        <v>43936</v>
      </c>
      <c r="C1392" s="180">
        <v>1</v>
      </c>
    </row>
    <row r="1393" spans="1:3" x14ac:dyDescent="0.25">
      <c r="A1393" s="175">
        <v>20200416</v>
      </c>
      <c r="B1393" s="176">
        <v>43937</v>
      </c>
      <c r="C1393" s="179">
        <v>1</v>
      </c>
    </row>
    <row r="1394" spans="1:3" x14ac:dyDescent="0.25">
      <c r="A1394" s="177">
        <v>20200417</v>
      </c>
      <c r="B1394" s="178">
        <v>43938</v>
      </c>
      <c r="C1394" s="180">
        <v>1</v>
      </c>
    </row>
    <row r="1395" spans="1:3" x14ac:dyDescent="0.25">
      <c r="A1395" s="175">
        <v>20200418</v>
      </c>
      <c r="B1395" s="176">
        <v>43939</v>
      </c>
      <c r="C1395" s="179">
        <v>0</v>
      </c>
    </row>
    <row r="1396" spans="1:3" x14ac:dyDescent="0.25">
      <c r="A1396" s="177">
        <v>20200419</v>
      </c>
      <c r="B1396" s="178">
        <v>43940</v>
      </c>
      <c r="C1396" s="180">
        <v>0</v>
      </c>
    </row>
    <row r="1397" spans="1:3" x14ac:dyDescent="0.25">
      <c r="A1397" s="175">
        <v>20200420</v>
      </c>
      <c r="B1397" s="176">
        <v>43941</v>
      </c>
      <c r="C1397" s="179">
        <v>1</v>
      </c>
    </row>
    <row r="1398" spans="1:3" x14ac:dyDescent="0.25">
      <c r="A1398" s="177">
        <v>20200421</v>
      </c>
      <c r="B1398" s="178">
        <v>43942</v>
      </c>
      <c r="C1398" s="180">
        <v>1</v>
      </c>
    </row>
    <row r="1399" spans="1:3" x14ac:dyDescent="0.25">
      <c r="A1399" s="175">
        <v>20200422</v>
      </c>
      <c r="B1399" s="176">
        <v>43943</v>
      </c>
      <c r="C1399" s="179">
        <v>1</v>
      </c>
    </row>
    <row r="1400" spans="1:3" x14ac:dyDescent="0.25">
      <c r="A1400" s="177">
        <v>20200423</v>
      </c>
      <c r="B1400" s="178">
        <v>43944</v>
      </c>
      <c r="C1400" s="180">
        <v>1</v>
      </c>
    </row>
    <row r="1401" spans="1:3" x14ac:dyDescent="0.25">
      <c r="A1401" s="175">
        <v>20200424</v>
      </c>
      <c r="B1401" s="176">
        <v>43945</v>
      </c>
      <c r="C1401" s="179">
        <v>1</v>
      </c>
    </row>
    <row r="1402" spans="1:3" x14ac:dyDescent="0.25">
      <c r="A1402" s="177">
        <v>20200425</v>
      </c>
      <c r="B1402" s="178">
        <v>43946</v>
      </c>
      <c r="C1402" s="180">
        <v>0</v>
      </c>
    </row>
    <row r="1403" spans="1:3" x14ac:dyDescent="0.25">
      <c r="A1403" s="175">
        <v>20200426</v>
      </c>
      <c r="B1403" s="176">
        <v>43947</v>
      </c>
      <c r="C1403" s="179">
        <v>0</v>
      </c>
    </row>
    <row r="1404" spans="1:3" x14ac:dyDescent="0.25">
      <c r="A1404" s="177">
        <v>20200427</v>
      </c>
      <c r="B1404" s="178">
        <v>43948</v>
      </c>
      <c r="C1404" s="180">
        <v>1</v>
      </c>
    </row>
    <row r="1405" spans="1:3" x14ac:dyDescent="0.25">
      <c r="A1405" s="175">
        <v>20200428</v>
      </c>
      <c r="B1405" s="176">
        <v>43949</v>
      </c>
      <c r="C1405" s="179">
        <v>1</v>
      </c>
    </row>
    <row r="1406" spans="1:3" x14ac:dyDescent="0.25">
      <c r="A1406" s="177">
        <v>20200429</v>
      </c>
      <c r="B1406" s="178">
        <v>43950</v>
      </c>
      <c r="C1406" s="180">
        <v>1</v>
      </c>
    </row>
    <row r="1407" spans="1:3" x14ac:dyDescent="0.25">
      <c r="A1407" s="175">
        <v>20200430</v>
      </c>
      <c r="B1407" s="176">
        <v>43951</v>
      </c>
      <c r="C1407" s="179">
        <v>1</v>
      </c>
    </row>
    <row r="1408" spans="1:3" x14ac:dyDescent="0.25">
      <c r="A1408" s="177">
        <v>20200501</v>
      </c>
      <c r="B1408" s="178">
        <v>43952</v>
      </c>
      <c r="C1408" s="180">
        <v>0</v>
      </c>
    </row>
    <row r="1409" spans="1:3" x14ac:dyDescent="0.25">
      <c r="A1409" s="175">
        <v>20200502</v>
      </c>
      <c r="B1409" s="176">
        <v>43953</v>
      </c>
      <c r="C1409" s="179">
        <v>0</v>
      </c>
    </row>
    <row r="1410" spans="1:3" x14ac:dyDescent="0.25">
      <c r="A1410" s="177">
        <v>20200503</v>
      </c>
      <c r="B1410" s="178">
        <v>43954</v>
      </c>
      <c r="C1410" s="180">
        <v>0</v>
      </c>
    </row>
    <row r="1411" spans="1:3" x14ac:dyDescent="0.25">
      <c r="A1411" s="175">
        <v>20200504</v>
      </c>
      <c r="B1411" s="176">
        <v>43955</v>
      </c>
      <c r="C1411" s="179">
        <v>1</v>
      </c>
    </row>
    <row r="1412" spans="1:3" x14ac:dyDescent="0.25">
      <c r="A1412" s="177">
        <v>20200505</v>
      </c>
      <c r="B1412" s="178">
        <v>43956</v>
      </c>
      <c r="C1412" s="180">
        <v>1</v>
      </c>
    </row>
    <row r="1413" spans="1:3" x14ac:dyDescent="0.25">
      <c r="A1413" s="175">
        <v>20200506</v>
      </c>
      <c r="B1413" s="176">
        <v>43957</v>
      </c>
      <c r="C1413" s="179">
        <v>1</v>
      </c>
    </row>
    <row r="1414" spans="1:3" x14ac:dyDescent="0.25">
      <c r="A1414" s="177">
        <v>20200507</v>
      </c>
      <c r="B1414" s="178">
        <v>43958</v>
      </c>
      <c r="C1414" s="180">
        <v>1</v>
      </c>
    </row>
    <row r="1415" spans="1:3" x14ac:dyDescent="0.25">
      <c r="A1415" s="175">
        <v>20200508</v>
      </c>
      <c r="B1415" s="176">
        <v>43959</v>
      </c>
      <c r="C1415" s="179">
        <v>1</v>
      </c>
    </row>
    <row r="1416" spans="1:3" x14ac:dyDescent="0.25">
      <c r="A1416" s="177">
        <v>20200509</v>
      </c>
      <c r="B1416" s="178">
        <v>43960</v>
      </c>
      <c r="C1416" s="180">
        <v>0</v>
      </c>
    </row>
    <row r="1417" spans="1:3" x14ac:dyDescent="0.25">
      <c r="A1417" s="175">
        <v>20200510</v>
      </c>
      <c r="B1417" s="176">
        <v>43961</v>
      </c>
      <c r="C1417" s="179">
        <v>0</v>
      </c>
    </row>
    <row r="1418" spans="1:3" x14ac:dyDescent="0.25">
      <c r="A1418" s="177">
        <v>20200511</v>
      </c>
      <c r="B1418" s="178">
        <v>43962</v>
      </c>
      <c r="C1418" s="180">
        <v>1</v>
      </c>
    </row>
    <row r="1419" spans="1:3" x14ac:dyDescent="0.25">
      <c r="A1419" s="175">
        <v>20200512</v>
      </c>
      <c r="B1419" s="176">
        <v>43963</v>
      </c>
      <c r="C1419" s="179">
        <v>1</v>
      </c>
    </row>
    <row r="1420" spans="1:3" x14ac:dyDescent="0.25">
      <c r="A1420" s="177">
        <v>20200513</v>
      </c>
      <c r="B1420" s="178">
        <v>43964</v>
      </c>
      <c r="C1420" s="180">
        <v>1</v>
      </c>
    </row>
    <row r="1421" spans="1:3" x14ac:dyDescent="0.25">
      <c r="A1421" s="175">
        <v>20200514</v>
      </c>
      <c r="B1421" s="176">
        <v>43965</v>
      </c>
      <c r="C1421" s="179">
        <v>1</v>
      </c>
    </row>
    <row r="1422" spans="1:3" x14ac:dyDescent="0.25">
      <c r="A1422" s="177">
        <v>20200515</v>
      </c>
      <c r="B1422" s="178">
        <v>43966</v>
      </c>
      <c r="C1422" s="180">
        <v>1</v>
      </c>
    </row>
    <row r="1423" spans="1:3" x14ac:dyDescent="0.25">
      <c r="A1423" s="175">
        <v>20200516</v>
      </c>
      <c r="B1423" s="176">
        <v>43967</v>
      </c>
      <c r="C1423" s="179">
        <v>0</v>
      </c>
    </row>
    <row r="1424" spans="1:3" x14ac:dyDescent="0.25">
      <c r="A1424" s="177">
        <v>20200517</v>
      </c>
      <c r="B1424" s="178">
        <v>43968</v>
      </c>
      <c r="C1424" s="180">
        <v>0</v>
      </c>
    </row>
    <row r="1425" spans="1:3" x14ac:dyDescent="0.25">
      <c r="A1425" s="175">
        <v>20200518</v>
      </c>
      <c r="B1425" s="176">
        <v>43969</v>
      </c>
      <c r="C1425" s="179">
        <v>1</v>
      </c>
    </row>
    <row r="1426" spans="1:3" x14ac:dyDescent="0.25">
      <c r="A1426" s="177">
        <v>20200519</v>
      </c>
      <c r="B1426" s="178">
        <v>43970</v>
      </c>
      <c r="C1426" s="180">
        <v>1</v>
      </c>
    </row>
    <row r="1427" spans="1:3" x14ac:dyDescent="0.25">
      <c r="A1427" s="175">
        <v>20200520</v>
      </c>
      <c r="B1427" s="176">
        <v>43971</v>
      </c>
      <c r="C1427" s="179">
        <v>1</v>
      </c>
    </row>
    <row r="1428" spans="1:3" x14ac:dyDescent="0.25">
      <c r="A1428" s="177">
        <v>20200521</v>
      </c>
      <c r="B1428" s="178">
        <v>43972</v>
      </c>
      <c r="C1428" s="180">
        <v>0</v>
      </c>
    </row>
    <row r="1429" spans="1:3" x14ac:dyDescent="0.25">
      <c r="A1429" s="175">
        <v>20200522</v>
      </c>
      <c r="B1429" s="176">
        <v>43973</v>
      </c>
      <c r="C1429" s="179">
        <v>1</v>
      </c>
    </row>
    <row r="1430" spans="1:3" x14ac:dyDescent="0.25">
      <c r="A1430" s="177">
        <v>20200523</v>
      </c>
      <c r="B1430" s="178">
        <v>43974</v>
      </c>
      <c r="C1430" s="180">
        <v>0</v>
      </c>
    </row>
    <row r="1431" spans="1:3" x14ac:dyDescent="0.25">
      <c r="A1431" s="175">
        <v>20200524</v>
      </c>
      <c r="B1431" s="176">
        <v>43975</v>
      </c>
      <c r="C1431" s="179">
        <v>0</v>
      </c>
    </row>
    <row r="1432" spans="1:3" x14ac:dyDescent="0.25">
      <c r="A1432" s="177">
        <v>20200525</v>
      </c>
      <c r="B1432" s="178">
        <v>43976</v>
      </c>
      <c r="C1432" s="180">
        <v>1</v>
      </c>
    </row>
    <row r="1433" spans="1:3" x14ac:dyDescent="0.25">
      <c r="A1433" s="175">
        <v>20200526</v>
      </c>
      <c r="B1433" s="176">
        <v>43977</v>
      </c>
      <c r="C1433" s="179">
        <v>1</v>
      </c>
    </row>
    <row r="1434" spans="1:3" x14ac:dyDescent="0.25">
      <c r="A1434" s="177">
        <v>20200527</v>
      </c>
      <c r="B1434" s="178">
        <v>43978</v>
      </c>
      <c r="C1434" s="180">
        <v>1</v>
      </c>
    </row>
    <row r="1435" spans="1:3" x14ac:dyDescent="0.25">
      <c r="A1435" s="175">
        <v>20200528</v>
      </c>
      <c r="B1435" s="176">
        <v>43979</v>
      </c>
      <c r="C1435" s="179">
        <v>1</v>
      </c>
    </row>
    <row r="1436" spans="1:3" x14ac:dyDescent="0.25">
      <c r="A1436" s="177">
        <v>20200529</v>
      </c>
      <c r="B1436" s="178">
        <v>43980</v>
      </c>
      <c r="C1436" s="180">
        <v>1</v>
      </c>
    </row>
    <row r="1437" spans="1:3" x14ac:dyDescent="0.25">
      <c r="A1437" s="175">
        <v>20200530</v>
      </c>
      <c r="B1437" s="176">
        <v>43981</v>
      </c>
      <c r="C1437" s="179">
        <v>0</v>
      </c>
    </row>
    <row r="1438" spans="1:3" x14ac:dyDescent="0.25">
      <c r="A1438" s="177">
        <v>20200531</v>
      </c>
      <c r="B1438" s="178">
        <v>43982</v>
      </c>
      <c r="C1438" s="180">
        <v>0</v>
      </c>
    </row>
    <row r="1439" spans="1:3" x14ac:dyDescent="0.25">
      <c r="A1439" s="175">
        <v>20200601</v>
      </c>
      <c r="B1439" s="176">
        <v>43983</v>
      </c>
      <c r="C1439" s="179">
        <v>0</v>
      </c>
    </row>
    <row r="1440" spans="1:3" x14ac:dyDescent="0.25">
      <c r="A1440" s="177">
        <v>20200602</v>
      </c>
      <c r="B1440" s="178">
        <v>43984</v>
      </c>
      <c r="C1440" s="180">
        <v>1</v>
      </c>
    </row>
    <row r="1441" spans="1:3" x14ac:dyDescent="0.25">
      <c r="A1441" s="175">
        <v>20200603</v>
      </c>
      <c r="B1441" s="176">
        <v>43985</v>
      </c>
      <c r="C1441" s="179">
        <v>1</v>
      </c>
    </row>
    <row r="1442" spans="1:3" x14ac:dyDescent="0.25">
      <c r="A1442" s="177">
        <v>20200604</v>
      </c>
      <c r="B1442" s="178">
        <v>43986</v>
      </c>
      <c r="C1442" s="180">
        <v>1</v>
      </c>
    </row>
    <row r="1443" spans="1:3" x14ac:dyDescent="0.25">
      <c r="A1443" s="175">
        <v>20200605</v>
      </c>
      <c r="B1443" s="176">
        <v>43987</v>
      </c>
      <c r="C1443" s="179">
        <v>1</v>
      </c>
    </row>
    <row r="1444" spans="1:3" x14ac:dyDescent="0.25">
      <c r="A1444" s="177">
        <v>20200606</v>
      </c>
      <c r="B1444" s="178">
        <v>43988</v>
      </c>
      <c r="C1444" s="180">
        <v>0</v>
      </c>
    </row>
    <row r="1445" spans="1:3" x14ac:dyDescent="0.25">
      <c r="A1445" s="175">
        <v>20200607</v>
      </c>
      <c r="B1445" s="176">
        <v>43989</v>
      </c>
      <c r="C1445" s="179">
        <v>0</v>
      </c>
    </row>
    <row r="1446" spans="1:3" x14ac:dyDescent="0.25">
      <c r="A1446" s="177">
        <v>20200608</v>
      </c>
      <c r="B1446" s="178">
        <v>43990</v>
      </c>
      <c r="C1446" s="180">
        <v>1</v>
      </c>
    </row>
    <row r="1447" spans="1:3" x14ac:dyDescent="0.25">
      <c r="A1447" s="175">
        <v>20200609</v>
      </c>
      <c r="B1447" s="176">
        <v>43991</v>
      </c>
      <c r="C1447" s="179">
        <v>1</v>
      </c>
    </row>
    <row r="1448" spans="1:3" x14ac:dyDescent="0.25">
      <c r="A1448" s="177">
        <v>20200610</v>
      </c>
      <c r="B1448" s="178">
        <v>43992</v>
      </c>
      <c r="C1448" s="180">
        <v>1</v>
      </c>
    </row>
    <row r="1449" spans="1:3" x14ac:dyDescent="0.25">
      <c r="A1449" s="175">
        <v>20200611</v>
      </c>
      <c r="B1449" s="176">
        <v>43993</v>
      </c>
      <c r="C1449" s="179">
        <v>1</v>
      </c>
    </row>
    <row r="1450" spans="1:3" x14ac:dyDescent="0.25">
      <c r="A1450" s="177">
        <v>20200612</v>
      </c>
      <c r="B1450" s="178">
        <v>43994</v>
      </c>
      <c r="C1450" s="180">
        <v>1</v>
      </c>
    </row>
    <row r="1451" spans="1:3" x14ac:dyDescent="0.25">
      <c r="A1451" s="175">
        <v>20200613</v>
      </c>
      <c r="B1451" s="176">
        <v>43995</v>
      </c>
      <c r="C1451" s="179">
        <v>0</v>
      </c>
    </row>
    <row r="1452" spans="1:3" x14ac:dyDescent="0.25">
      <c r="A1452" s="177">
        <v>20200614</v>
      </c>
      <c r="B1452" s="178">
        <v>43996</v>
      </c>
      <c r="C1452" s="180">
        <v>0</v>
      </c>
    </row>
    <row r="1453" spans="1:3" x14ac:dyDescent="0.25">
      <c r="A1453" s="175">
        <v>20200615</v>
      </c>
      <c r="B1453" s="176">
        <v>43997</v>
      </c>
      <c r="C1453" s="179">
        <v>1</v>
      </c>
    </row>
    <row r="1454" spans="1:3" x14ac:dyDescent="0.25">
      <c r="A1454" s="177">
        <v>20200616</v>
      </c>
      <c r="B1454" s="178">
        <v>43998</v>
      </c>
      <c r="C1454" s="180">
        <v>1</v>
      </c>
    </row>
    <row r="1455" spans="1:3" x14ac:dyDescent="0.25">
      <c r="A1455" s="175">
        <v>20200617</v>
      </c>
      <c r="B1455" s="176">
        <v>43999</v>
      </c>
      <c r="C1455" s="179">
        <v>1</v>
      </c>
    </row>
    <row r="1456" spans="1:3" x14ac:dyDescent="0.25">
      <c r="A1456" s="177">
        <v>20200618</v>
      </c>
      <c r="B1456" s="178">
        <v>44000</v>
      </c>
      <c r="C1456" s="180">
        <v>1</v>
      </c>
    </row>
    <row r="1457" spans="1:3" x14ac:dyDescent="0.25">
      <c r="A1457" s="175">
        <v>20200619</v>
      </c>
      <c r="B1457" s="176">
        <v>44001</v>
      </c>
      <c r="C1457" s="179">
        <v>1</v>
      </c>
    </row>
    <row r="1458" spans="1:3" x14ac:dyDescent="0.25">
      <c r="A1458" s="177">
        <v>20200620</v>
      </c>
      <c r="B1458" s="178">
        <v>44002</v>
      </c>
      <c r="C1458" s="180">
        <v>0</v>
      </c>
    </row>
    <row r="1459" spans="1:3" x14ac:dyDescent="0.25">
      <c r="A1459" s="175">
        <v>20200621</v>
      </c>
      <c r="B1459" s="176">
        <v>44003</v>
      </c>
      <c r="C1459" s="179">
        <v>0</v>
      </c>
    </row>
    <row r="1460" spans="1:3" x14ac:dyDescent="0.25">
      <c r="A1460" s="177">
        <v>20200622</v>
      </c>
      <c r="B1460" s="178">
        <v>44004</v>
      </c>
      <c r="C1460" s="180">
        <v>1</v>
      </c>
    </row>
    <row r="1461" spans="1:3" x14ac:dyDescent="0.25">
      <c r="A1461" s="175">
        <v>20200623</v>
      </c>
      <c r="B1461" s="176">
        <v>44005</v>
      </c>
      <c r="C1461" s="179">
        <v>1</v>
      </c>
    </row>
    <row r="1462" spans="1:3" x14ac:dyDescent="0.25">
      <c r="A1462" s="177">
        <v>20200624</v>
      </c>
      <c r="B1462" s="178">
        <v>44006</v>
      </c>
      <c r="C1462" s="180">
        <v>1</v>
      </c>
    </row>
    <row r="1463" spans="1:3" x14ac:dyDescent="0.25">
      <c r="A1463" s="175">
        <v>20200625</v>
      </c>
      <c r="B1463" s="176">
        <v>44007</v>
      </c>
      <c r="C1463" s="179">
        <v>1</v>
      </c>
    </row>
    <row r="1464" spans="1:3" x14ac:dyDescent="0.25">
      <c r="A1464" s="177">
        <v>20200626</v>
      </c>
      <c r="B1464" s="178">
        <v>44008</v>
      </c>
      <c r="C1464" s="180">
        <v>1</v>
      </c>
    </row>
    <row r="1465" spans="1:3" x14ac:dyDescent="0.25">
      <c r="A1465" s="175">
        <v>20200627</v>
      </c>
      <c r="B1465" s="176">
        <v>44009</v>
      </c>
      <c r="C1465" s="179">
        <v>0</v>
      </c>
    </row>
    <row r="1466" spans="1:3" x14ac:dyDescent="0.25">
      <c r="A1466" s="177">
        <v>20200628</v>
      </c>
      <c r="B1466" s="178">
        <v>44010</v>
      </c>
      <c r="C1466" s="180">
        <v>0</v>
      </c>
    </row>
    <row r="1467" spans="1:3" x14ac:dyDescent="0.25">
      <c r="A1467" s="175">
        <v>20200629</v>
      </c>
      <c r="B1467" s="176">
        <v>44011</v>
      </c>
      <c r="C1467" s="179">
        <v>1</v>
      </c>
    </row>
    <row r="1468" spans="1:3" x14ac:dyDescent="0.25">
      <c r="A1468" s="177">
        <v>20200630</v>
      </c>
      <c r="B1468" s="178">
        <v>44012</v>
      </c>
      <c r="C1468" s="180">
        <v>1</v>
      </c>
    </row>
    <row r="1469" spans="1:3" x14ac:dyDescent="0.25">
      <c r="A1469" s="175">
        <v>20200701</v>
      </c>
      <c r="B1469" s="176">
        <v>44013</v>
      </c>
      <c r="C1469" s="179">
        <v>1</v>
      </c>
    </row>
    <row r="1470" spans="1:3" x14ac:dyDescent="0.25">
      <c r="A1470" s="177">
        <v>20200702</v>
      </c>
      <c r="B1470" s="178">
        <v>44014</v>
      </c>
      <c r="C1470" s="180">
        <v>1</v>
      </c>
    </row>
    <row r="1471" spans="1:3" x14ac:dyDescent="0.25">
      <c r="A1471" s="175">
        <v>20200703</v>
      </c>
      <c r="B1471" s="176">
        <v>44015</v>
      </c>
      <c r="C1471" s="179">
        <v>1</v>
      </c>
    </row>
    <row r="1472" spans="1:3" x14ac:dyDescent="0.25">
      <c r="A1472" s="177">
        <v>20200704</v>
      </c>
      <c r="B1472" s="178">
        <v>44016</v>
      </c>
      <c r="C1472" s="180">
        <v>0</v>
      </c>
    </row>
    <row r="1473" spans="1:3" x14ac:dyDescent="0.25">
      <c r="A1473" s="175">
        <v>20200705</v>
      </c>
      <c r="B1473" s="176">
        <v>44017</v>
      </c>
      <c r="C1473" s="179">
        <v>0</v>
      </c>
    </row>
    <row r="1474" spans="1:3" x14ac:dyDescent="0.25">
      <c r="A1474" s="177">
        <v>20200706</v>
      </c>
      <c r="B1474" s="178">
        <v>44018</v>
      </c>
      <c r="C1474" s="180">
        <v>1</v>
      </c>
    </row>
    <row r="1475" spans="1:3" x14ac:dyDescent="0.25">
      <c r="A1475" s="175">
        <v>20200707</v>
      </c>
      <c r="B1475" s="176">
        <v>44019</v>
      </c>
      <c r="C1475" s="179">
        <v>1</v>
      </c>
    </row>
    <row r="1476" spans="1:3" x14ac:dyDescent="0.25">
      <c r="A1476" s="177">
        <v>20200708</v>
      </c>
      <c r="B1476" s="178">
        <v>44020</v>
      </c>
      <c r="C1476" s="180">
        <v>1</v>
      </c>
    </row>
    <row r="1477" spans="1:3" x14ac:dyDescent="0.25">
      <c r="A1477" s="175">
        <v>20200709</v>
      </c>
      <c r="B1477" s="176">
        <v>44021</v>
      </c>
      <c r="C1477" s="179">
        <v>1</v>
      </c>
    </row>
    <row r="1478" spans="1:3" x14ac:dyDescent="0.25">
      <c r="A1478" s="177">
        <v>20200710</v>
      </c>
      <c r="B1478" s="178">
        <v>44022</v>
      </c>
      <c r="C1478" s="180">
        <v>1</v>
      </c>
    </row>
    <row r="1479" spans="1:3" x14ac:dyDescent="0.25">
      <c r="A1479" s="175">
        <v>20200711</v>
      </c>
      <c r="B1479" s="176">
        <v>44023</v>
      </c>
      <c r="C1479" s="179">
        <v>0</v>
      </c>
    </row>
    <row r="1480" spans="1:3" x14ac:dyDescent="0.25">
      <c r="A1480" s="177">
        <v>20200712</v>
      </c>
      <c r="B1480" s="178">
        <v>44024</v>
      </c>
      <c r="C1480" s="180">
        <v>0</v>
      </c>
    </row>
    <row r="1481" spans="1:3" x14ac:dyDescent="0.25">
      <c r="A1481" s="175">
        <v>20200713</v>
      </c>
      <c r="B1481" s="176">
        <v>44025</v>
      </c>
      <c r="C1481" s="179">
        <v>1</v>
      </c>
    </row>
    <row r="1482" spans="1:3" x14ac:dyDescent="0.25">
      <c r="A1482" s="177">
        <v>20200714</v>
      </c>
      <c r="B1482" s="178">
        <v>44026</v>
      </c>
      <c r="C1482" s="180">
        <v>1</v>
      </c>
    </row>
    <row r="1483" spans="1:3" x14ac:dyDescent="0.25">
      <c r="A1483" s="175">
        <v>20200715</v>
      </c>
      <c r="B1483" s="176">
        <v>44027</v>
      </c>
      <c r="C1483" s="179">
        <v>1</v>
      </c>
    </row>
    <row r="1484" spans="1:3" x14ac:dyDescent="0.25">
      <c r="A1484" s="177">
        <v>20200716</v>
      </c>
      <c r="B1484" s="178">
        <v>44028</v>
      </c>
      <c r="C1484" s="180">
        <v>1</v>
      </c>
    </row>
    <row r="1485" spans="1:3" x14ac:dyDescent="0.25">
      <c r="A1485" s="175">
        <v>20200717</v>
      </c>
      <c r="B1485" s="176">
        <v>44029</v>
      </c>
      <c r="C1485" s="179">
        <v>1</v>
      </c>
    </row>
    <row r="1486" spans="1:3" x14ac:dyDescent="0.25">
      <c r="A1486" s="177">
        <v>20200718</v>
      </c>
      <c r="B1486" s="178">
        <v>44030</v>
      </c>
      <c r="C1486" s="180">
        <v>0</v>
      </c>
    </row>
    <row r="1487" spans="1:3" x14ac:dyDescent="0.25">
      <c r="A1487" s="175">
        <v>20200719</v>
      </c>
      <c r="B1487" s="176">
        <v>44031</v>
      </c>
      <c r="C1487" s="179">
        <v>0</v>
      </c>
    </row>
    <row r="1488" spans="1:3" x14ac:dyDescent="0.25">
      <c r="A1488" s="177">
        <v>20200720</v>
      </c>
      <c r="B1488" s="178">
        <v>44032</v>
      </c>
      <c r="C1488" s="180">
        <v>1</v>
      </c>
    </row>
    <row r="1489" spans="1:3" x14ac:dyDescent="0.25">
      <c r="A1489" s="175">
        <v>20200721</v>
      </c>
      <c r="B1489" s="176">
        <v>44033</v>
      </c>
      <c r="C1489" s="179">
        <v>1</v>
      </c>
    </row>
    <row r="1490" spans="1:3" x14ac:dyDescent="0.25">
      <c r="A1490" s="177">
        <v>20200722</v>
      </c>
      <c r="B1490" s="178">
        <v>44034</v>
      </c>
      <c r="C1490" s="180">
        <v>1</v>
      </c>
    </row>
    <row r="1491" spans="1:3" x14ac:dyDescent="0.25">
      <c r="A1491" s="175">
        <v>20200723</v>
      </c>
      <c r="B1491" s="176">
        <v>44035</v>
      </c>
      <c r="C1491" s="179">
        <v>1</v>
      </c>
    </row>
    <row r="1492" spans="1:3" x14ac:dyDescent="0.25">
      <c r="A1492" s="177">
        <v>20200724</v>
      </c>
      <c r="B1492" s="178">
        <v>44036</v>
      </c>
      <c r="C1492" s="180">
        <v>1</v>
      </c>
    </row>
    <row r="1493" spans="1:3" x14ac:dyDescent="0.25">
      <c r="A1493" s="175">
        <v>20200725</v>
      </c>
      <c r="B1493" s="176">
        <v>44037</v>
      </c>
      <c r="C1493" s="179">
        <v>0</v>
      </c>
    </row>
    <row r="1494" spans="1:3" x14ac:dyDescent="0.25">
      <c r="A1494" s="177">
        <v>20200726</v>
      </c>
      <c r="B1494" s="178">
        <v>44038</v>
      </c>
      <c r="C1494" s="180">
        <v>0</v>
      </c>
    </row>
    <row r="1495" spans="1:3" x14ac:dyDescent="0.25">
      <c r="A1495" s="175">
        <v>20200727</v>
      </c>
      <c r="B1495" s="176">
        <v>44039</v>
      </c>
      <c r="C1495" s="179">
        <v>1</v>
      </c>
    </row>
    <row r="1496" spans="1:3" x14ac:dyDescent="0.25">
      <c r="A1496" s="177">
        <v>20200728</v>
      </c>
      <c r="B1496" s="178">
        <v>44040</v>
      </c>
      <c r="C1496" s="180">
        <v>1</v>
      </c>
    </row>
    <row r="1497" spans="1:3" x14ac:dyDescent="0.25">
      <c r="A1497" s="175">
        <v>20200729</v>
      </c>
      <c r="B1497" s="176">
        <v>44041</v>
      </c>
      <c r="C1497" s="179">
        <v>1</v>
      </c>
    </row>
    <row r="1498" spans="1:3" x14ac:dyDescent="0.25">
      <c r="A1498" s="177">
        <v>20200730</v>
      </c>
      <c r="B1498" s="178">
        <v>44042</v>
      </c>
      <c r="C1498" s="180">
        <v>1</v>
      </c>
    </row>
    <row r="1499" spans="1:3" x14ac:dyDescent="0.25">
      <c r="A1499" s="175">
        <v>20200731</v>
      </c>
      <c r="B1499" s="176">
        <v>44043</v>
      </c>
      <c r="C1499" s="179">
        <v>1</v>
      </c>
    </row>
    <row r="1500" spans="1:3" x14ac:dyDescent="0.25">
      <c r="A1500" s="177">
        <v>20200801</v>
      </c>
      <c r="B1500" s="178">
        <v>44044</v>
      </c>
      <c r="C1500" s="180">
        <v>0</v>
      </c>
    </row>
    <row r="1501" spans="1:3" x14ac:dyDescent="0.25">
      <c r="A1501" s="175">
        <v>20200802</v>
      </c>
      <c r="B1501" s="176">
        <v>44045</v>
      </c>
      <c r="C1501" s="179">
        <v>0</v>
      </c>
    </row>
    <row r="1502" spans="1:3" x14ac:dyDescent="0.25">
      <c r="A1502" s="177">
        <v>20200803</v>
      </c>
      <c r="B1502" s="178">
        <v>44046</v>
      </c>
      <c r="C1502" s="180">
        <v>1</v>
      </c>
    </row>
    <row r="1503" spans="1:3" x14ac:dyDescent="0.25">
      <c r="A1503" s="175">
        <v>20200804</v>
      </c>
      <c r="B1503" s="176">
        <v>44047</v>
      </c>
      <c r="C1503" s="179">
        <v>1</v>
      </c>
    </row>
    <row r="1504" spans="1:3" x14ac:dyDescent="0.25">
      <c r="A1504" s="177">
        <v>20200805</v>
      </c>
      <c r="B1504" s="178">
        <v>44048</v>
      </c>
      <c r="C1504" s="180">
        <v>1</v>
      </c>
    </row>
    <row r="1505" spans="1:3" x14ac:dyDescent="0.25">
      <c r="A1505" s="175">
        <v>20200806</v>
      </c>
      <c r="B1505" s="176">
        <v>44049</v>
      </c>
      <c r="C1505" s="179">
        <v>1</v>
      </c>
    </row>
    <row r="1506" spans="1:3" x14ac:dyDescent="0.25">
      <c r="A1506" s="177">
        <v>20200807</v>
      </c>
      <c r="B1506" s="178">
        <v>44050</v>
      </c>
      <c r="C1506" s="180">
        <v>1</v>
      </c>
    </row>
    <row r="1507" spans="1:3" x14ac:dyDescent="0.25">
      <c r="A1507" s="175">
        <v>20200808</v>
      </c>
      <c r="B1507" s="176">
        <v>44051</v>
      </c>
      <c r="C1507" s="179">
        <v>0</v>
      </c>
    </row>
    <row r="1508" spans="1:3" x14ac:dyDescent="0.25">
      <c r="A1508" s="177">
        <v>20200809</v>
      </c>
      <c r="B1508" s="178">
        <v>44052</v>
      </c>
      <c r="C1508" s="180">
        <v>0</v>
      </c>
    </row>
    <row r="1509" spans="1:3" x14ac:dyDescent="0.25">
      <c r="A1509" s="175">
        <v>20200810</v>
      </c>
      <c r="B1509" s="176">
        <v>44053</v>
      </c>
      <c r="C1509" s="179">
        <v>1</v>
      </c>
    </row>
    <row r="1510" spans="1:3" x14ac:dyDescent="0.25">
      <c r="A1510" s="177">
        <v>20200811</v>
      </c>
      <c r="B1510" s="178">
        <v>44054</v>
      </c>
      <c r="C1510" s="180">
        <v>1</v>
      </c>
    </row>
    <row r="1511" spans="1:3" x14ac:dyDescent="0.25">
      <c r="A1511" s="175">
        <v>20200812</v>
      </c>
      <c r="B1511" s="176">
        <v>44055</v>
      </c>
      <c r="C1511" s="179">
        <v>1</v>
      </c>
    </row>
    <row r="1512" spans="1:3" x14ac:dyDescent="0.25">
      <c r="A1512" s="177">
        <v>20200813</v>
      </c>
      <c r="B1512" s="178">
        <v>44056</v>
      </c>
      <c r="C1512" s="180">
        <v>1</v>
      </c>
    </row>
    <row r="1513" spans="1:3" x14ac:dyDescent="0.25">
      <c r="A1513" s="175">
        <v>20200814</v>
      </c>
      <c r="B1513" s="176">
        <v>44057</v>
      </c>
      <c r="C1513" s="179">
        <v>1</v>
      </c>
    </row>
    <row r="1514" spans="1:3" x14ac:dyDescent="0.25">
      <c r="A1514" s="177">
        <v>20200815</v>
      </c>
      <c r="B1514" s="178">
        <v>44058</v>
      </c>
      <c r="C1514" s="180">
        <v>0</v>
      </c>
    </row>
    <row r="1515" spans="1:3" x14ac:dyDescent="0.25">
      <c r="A1515" s="175">
        <v>20200816</v>
      </c>
      <c r="B1515" s="176">
        <v>44059</v>
      </c>
      <c r="C1515" s="179">
        <v>0</v>
      </c>
    </row>
    <row r="1516" spans="1:3" x14ac:dyDescent="0.25">
      <c r="A1516" s="177">
        <v>20200817</v>
      </c>
      <c r="B1516" s="178">
        <v>44060</v>
      </c>
      <c r="C1516" s="180">
        <v>1</v>
      </c>
    </row>
    <row r="1517" spans="1:3" x14ac:dyDescent="0.25">
      <c r="A1517" s="175">
        <v>20200818</v>
      </c>
      <c r="B1517" s="176">
        <v>44061</v>
      </c>
      <c r="C1517" s="179">
        <v>1</v>
      </c>
    </row>
    <row r="1518" spans="1:3" x14ac:dyDescent="0.25">
      <c r="A1518" s="177">
        <v>20200819</v>
      </c>
      <c r="B1518" s="178">
        <v>44062</v>
      </c>
      <c r="C1518" s="180">
        <v>1</v>
      </c>
    </row>
    <row r="1519" spans="1:3" x14ac:dyDescent="0.25">
      <c r="A1519" s="175">
        <v>20200820</v>
      </c>
      <c r="B1519" s="176">
        <v>44063</v>
      </c>
      <c r="C1519" s="179">
        <v>1</v>
      </c>
    </row>
    <row r="1520" spans="1:3" x14ac:dyDescent="0.25">
      <c r="A1520" s="177">
        <v>20200821</v>
      </c>
      <c r="B1520" s="178">
        <v>44064</v>
      </c>
      <c r="C1520" s="180">
        <v>1</v>
      </c>
    </row>
    <row r="1521" spans="1:3" x14ac:dyDescent="0.25">
      <c r="A1521" s="175">
        <v>20200822</v>
      </c>
      <c r="B1521" s="176">
        <v>44065</v>
      </c>
      <c r="C1521" s="179">
        <v>0</v>
      </c>
    </row>
    <row r="1522" spans="1:3" x14ac:dyDescent="0.25">
      <c r="A1522" s="177">
        <v>20200823</v>
      </c>
      <c r="B1522" s="178">
        <v>44066</v>
      </c>
      <c r="C1522" s="180">
        <v>0</v>
      </c>
    </row>
    <row r="1523" spans="1:3" x14ac:dyDescent="0.25">
      <c r="A1523" s="175">
        <v>20200824</v>
      </c>
      <c r="B1523" s="176">
        <v>44067</v>
      </c>
      <c r="C1523" s="179">
        <v>1</v>
      </c>
    </row>
    <row r="1524" spans="1:3" x14ac:dyDescent="0.25">
      <c r="A1524" s="177">
        <v>20200825</v>
      </c>
      <c r="B1524" s="178">
        <v>44068</v>
      </c>
      <c r="C1524" s="180">
        <v>1</v>
      </c>
    </row>
    <row r="1525" spans="1:3" x14ac:dyDescent="0.25">
      <c r="A1525" s="175">
        <v>20200826</v>
      </c>
      <c r="B1525" s="176">
        <v>44069</v>
      </c>
      <c r="C1525" s="179">
        <v>1</v>
      </c>
    </row>
    <row r="1526" spans="1:3" x14ac:dyDescent="0.25">
      <c r="A1526" s="177">
        <v>20200827</v>
      </c>
      <c r="B1526" s="178">
        <v>44070</v>
      </c>
      <c r="C1526" s="180">
        <v>1</v>
      </c>
    </row>
    <row r="1527" spans="1:3" x14ac:dyDescent="0.25">
      <c r="A1527" s="175">
        <v>20200828</v>
      </c>
      <c r="B1527" s="176">
        <v>44071</v>
      </c>
      <c r="C1527" s="179">
        <v>1</v>
      </c>
    </row>
    <row r="1528" spans="1:3" x14ac:dyDescent="0.25">
      <c r="A1528" s="177">
        <v>20200829</v>
      </c>
      <c r="B1528" s="178">
        <v>44072</v>
      </c>
      <c r="C1528" s="180">
        <v>0</v>
      </c>
    </row>
    <row r="1529" spans="1:3" x14ac:dyDescent="0.25">
      <c r="A1529" s="175">
        <v>20200830</v>
      </c>
      <c r="B1529" s="176">
        <v>44073</v>
      </c>
      <c r="C1529" s="179">
        <v>0</v>
      </c>
    </row>
    <row r="1530" spans="1:3" x14ac:dyDescent="0.25">
      <c r="A1530" s="177">
        <v>20200831</v>
      </c>
      <c r="B1530" s="178">
        <v>44074</v>
      </c>
      <c r="C1530" s="180">
        <v>1</v>
      </c>
    </row>
    <row r="1531" spans="1:3" x14ac:dyDescent="0.25">
      <c r="A1531" s="175">
        <v>20200901</v>
      </c>
      <c r="B1531" s="176">
        <v>44075</v>
      </c>
      <c r="C1531" s="179">
        <v>1</v>
      </c>
    </row>
    <row r="1532" spans="1:3" x14ac:dyDescent="0.25">
      <c r="A1532" s="177">
        <v>20200902</v>
      </c>
      <c r="B1532" s="178">
        <v>44076</v>
      </c>
      <c r="C1532" s="180">
        <v>1</v>
      </c>
    </row>
    <row r="1533" spans="1:3" x14ac:dyDescent="0.25">
      <c r="A1533" s="175">
        <v>20200903</v>
      </c>
      <c r="B1533" s="176">
        <v>44077</v>
      </c>
      <c r="C1533" s="179">
        <v>1</v>
      </c>
    </row>
    <row r="1534" spans="1:3" x14ac:dyDescent="0.25">
      <c r="A1534" s="177">
        <v>20200904</v>
      </c>
      <c r="B1534" s="178">
        <v>44078</v>
      </c>
      <c r="C1534" s="180">
        <v>1</v>
      </c>
    </row>
    <row r="1535" spans="1:3" x14ac:dyDescent="0.25">
      <c r="A1535" s="175">
        <v>20200905</v>
      </c>
      <c r="B1535" s="176">
        <v>44079</v>
      </c>
      <c r="C1535" s="179">
        <v>0</v>
      </c>
    </row>
    <row r="1536" spans="1:3" x14ac:dyDescent="0.25">
      <c r="A1536" s="177">
        <v>20200906</v>
      </c>
      <c r="B1536" s="178">
        <v>44080</v>
      </c>
      <c r="C1536" s="180">
        <v>0</v>
      </c>
    </row>
    <row r="1537" spans="1:3" x14ac:dyDescent="0.25">
      <c r="A1537" s="175">
        <v>20200907</v>
      </c>
      <c r="B1537" s="176">
        <v>44081</v>
      </c>
      <c r="C1537" s="179">
        <v>1</v>
      </c>
    </row>
    <row r="1538" spans="1:3" x14ac:dyDescent="0.25">
      <c r="A1538" s="177">
        <v>20200908</v>
      </c>
      <c r="B1538" s="178">
        <v>44082</v>
      </c>
      <c r="C1538" s="180">
        <v>1</v>
      </c>
    </row>
    <row r="1539" spans="1:3" x14ac:dyDescent="0.25">
      <c r="A1539" s="175">
        <v>20200909</v>
      </c>
      <c r="B1539" s="176">
        <v>44083</v>
      </c>
      <c r="C1539" s="179">
        <v>1</v>
      </c>
    </row>
    <row r="1540" spans="1:3" x14ac:dyDescent="0.25">
      <c r="A1540" s="177">
        <v>20200910</v>
      </c>
      <c r="B1540" s="178">
        <v>44084</v>
      </c>
      <c r="C1540" s="180">
        <v>1</v>
      </c>
    </row>
    <row r="1541" spans="1:3" x14ac:dyDescent="0.25">
      <c r="A1541" s="175">
        <v>20200911</v>
      </c>
      <c r="B1541" s="176">
        <v>44085</v>
      </c>
      <c r="C1541" s="179">
        <v>1</v>
      </c>
    </row>
    <row r="1542" spans="1:3" x14ac:dyDescent="0.25">
      <c r="A1542" s="177">
        <v>20200912</v>
      </c>
      <c r="B1542" s="178">
        <v>44086</v>
      </c>
      <c r="C1542" s="180">
        <v>0</v>
      </c>
    </row>
    <row r="1543" spans="1:3" x14ac:dyDescent="0.25">
      <c r="A1543" s="175">
        <v>20200913</v>
      </c>
      <c r="B1543" s="176">
        <v>44087</v>
      </c>
      <c r="C1543" s="179">
        <v>0</v>
      </c>
    </row>
    <row r="1544" spans="1:3" x14ac:dyDescent="0.25">
      <c r="A1544" s="177">
        <v>20200914</v>
      </c>
      <c r="B1544" s="178">
        <v>44088</v>
      </c>
      <c r="C1544" s="180">
        <v>1</v>
      </c>
    </row>
    <row r="1545" spans="1:3" x14ac:dyDescent="0.25">
      <c r="A1545" s="175">
        <v>20200915</v>
      </c>
      <c r="B1545" s="176">
        <v>44089</v>
      </c>
      <c r="C1545" s="179">
        <v>1</v>
      </c>
    </row>
    <row r="1546" spans="1:3" x14ac:dyDescent="0.25">
      <c r="A1546" s="177">
        <v>20200916</v>
      </c>
      <c r="B1546" s="178">
        <v>44090</v>
      </c>
      <c r="C1546" s="180">
        <v>1</v>
      </c>
    </row>
    <row r="1547" spans="1:3" x14ac:dyDescent="0.25">
      <c r="A1547" s="175">
        <v>20200917</v>
      </c>
      <c r="B1547" s="176">
        <v>44091</v>
      </c>
      <c r="C1547" s="179">
        <v>1</v>
      </c>
    </row>
    <row r="1548" spans="1:3" x14ac:dyDescent="0.25">
      <c r="A1548" s="177">
        <v>20200918</v>
      </c>
      <c r="B1548" s="178">
        <v>44092</v>
      </c>
      <c r="C1548" s="180">
        <v>1</v>
      </c>
    </row>
    <row r="1549" spans="1:3" x14ac:dyDescent="0.25">
      <c r="A1549" s="175">
        <v>20200919</v>
      </c>
      <c r="B1549" s="176">
        <v>44093</v>
      </c>
      <c r="C1549" s="179">
        <v>0</v>
      </c>
    </row>
    <row r="1550" spans="1:3" x14ac:dyDescent="0.25">
      <c r="A1550" s="177">
        <v>20200920</v>
      </c>
      <c r="B1550" s="178">
        <v>44094</v>
      </c>
      <c r="C1550" s="180">
        <v>0</v>
      </c>
    </row>
    <row r="1551" spans="1:3" x14ac:dyDescent="0.25">
      <c r="A1551" s="175">
        <v>20200921</v>
      </c>
      <c r="B1551" s="176">
        <v>44095</v>
      </c>
      <c r="C1551" s="179">
        <v>1</v>
      </c>
    </row>
    <row r="1552" spans="1:3" x14ac:dyDescent="0.25">
      <c r="A1552" s="177">
        <v>20200922</v>
      </c>
      <c r="B1552" s="178">
        <v>44096</v>
      </c>
      <c r="C1552" s="180">
        <v>1</v>
      </c>
    </row>
    <row r="1553" spans="1:3" x14ac:dyDescent="0.25">
      <c r="A1553" s="175">
        <v>20200923</v>
      </c>
      <c r="B1553" s="176">
        <v>44097</v>
      </c>
      <c r="C1553" s="179">
        <v>1</v>
      </c>
    </row>
    <row r="1554" spans="1:3" x14ac:dyDescent="0.25">
      <c r="A1554" s="177">
        <v>20200924</v>
      </c>
      <c r="B1554" s="178">
        <v>44098</v>
      </c>
      <c r="C1554" s="180">
        <v>1</v>
      </c>
    </row>
    <row r="1555" spans="1:3" x14ac:dyDescent="0.25">
      <c r="A1555" s="175">
        <v>20200925</v>
      </c>
      <c r="B1555" s="176">
        <v>44099</v>
      </c>
      <c r="C1555" s="179">
        <v>1</v>
      </c>
    </row>
    <row r="1556" spans="1:3" x14ac:dyDescent="0.25">
      <c r="A1556" s="177">
        <v>20200926</v>
      </c>
      <c r="B1556" s="178">
        <v>44100</v>
      </c>
      <c r="C1556" s="180">
        <v>0</v>
      </c>
    </row>
    <row r="1557" spans="1:3" x14ac:dyDescent="0.25">
      <c r="A1557" s="175">
        <v>20200927</v>
      </c>
      <c r="B1557" s="176">
        <v>44101</v>
      </c>
      <c r="C1557" s="179">
        <v>0</v>
      </c>
    </row>
    <row r="1558" spans="1:3" x14ac:dyDescent="0.25">
      <c r="A1558" s="177">
        <v>20200928</v>
      </c>
      <c r="B1558" s="178">
        <v>44102</v>
      </c>
      <c r="C1558" s="180">
        <v>1</v>
      </c>
    </row>
    <row r="1559" spans="1:3" x14ac:dyDescent="0.25">
      <c r="A1559" s="175">
        <v>20200929</v>
      </c>
      <c r="B1559" s="176">
        <v>44103</v>
      </c>
      <c r="C1559" s="179">
        <v>1</v>
      </c>
    </row>
    <row r="1560" spans="1:3" x14ac:dyDescent="0.25">
      <c r="A1560" s="177">
        <v>20200930</v>
      </c>
      <c r="B1560" s="178">
        <v>44104</v>
      </c>
      <c r="C1560" s="180">
        <v>1</v>
      </c>
    </row>
    <row r="1561" spans="1:3" x14ac:dyDescent="0.25">
      <c r="A1561" s="175">
        <v>20201001</v>
      </c>
      <c r="B1561" s="176">
        <v>44105</v>
      </c>
      <c r="C1561" s="179">
        <v>1</v>
      </c>
    </row>
    <row r="1562" spans="1:3" x14ac:dyDescent="0.25">
      <c r="A1562" s="177">
        <v>20201002</v>
      </c>
      <c r="B1562" s="178">
        <v>44106</v>
      </c>
      <c r="C1562" s="180">
        <v>1</v>
      </c>
    </row>
    <row r="1563" spans="1:3" x14ac:dyDescent="0.25">
      <c r="A1563" s="175">
        <v>20201003</v>
      </c>
      <c r="B1563" s="176">
        <v>44107</v>
      </c>
      <c r="C1563" s="179">
        <v>0</v>
      </c>
    </row>
    <row r="1564" spans="1:3" x14ac:dyDescent="0.25">
      <c r="A1564" s="177">
        <v>20201004</v>
      </c>
      <c r="B1564" s="178">
        <v>44108</v>
      </c>
      <c r="C1564" s="180">
        <v>0</v>
      </c>
    </row>
    <row r="1565" spans="1:3" x14ac:dyDescent="0.25">
      <c r="A1565" s="175">
        <v>20201005</v>
      </c>
      <c r="B1565" s="176">
        <v>44109</v>
      </c>
      <c r="C1565" s="179">
        <v>1</v>
      </c>
    </row>
    <row r="1566" spans="1:3" x14ac:dyDescent="0.25">
      <c r="A1566" s="177">
        <v>20201006</v>
      </c>
      <c r="B1566" s="178">
        <v>44110</v>
      </c>
      <c r="C1566" s="180">
        <v>1</v>
      </c>
    </row>
    <row r="1567" spans="1:3" x14ac:dyDescent="0.25">
      <c r="A1567" s="175">
        <v>20201007</v>
      </c>
      <c r="B1567" s="176">
        <v>44111</v>
      </c>
      <c r="C1567" s="179">
        <v>1</v>
      </c>
    </row>
    <row r="1568" spans="1:3" x14ac:dyDescent="0.25">
      <c r="A1568" s="177">
        <v>20201008</v>
      </c>
      <c r="B1568" s="178">
        <v>44112</v>
      </c>
      <c r="C1568" s="180">
        <v>1</v>
      </c>
    </row>
    <row r="1569" spans="1:3" x14ac:dyDescent="0.25">
      <c r="A1569" s="175">
        <v>20201009</v>
      </c>
      <c r="B1569" s="176">
        <v>44113</v>
      </c>
      <c r="C1569" s="179">
        <v>1</v>
      </c>
    </row>
    <row r="1570" spans="1:3" x14ac:dyDescent="0.25">
      <c r="A1570" s="177">
        <v>20201010</v>
      </c>
      <c r="B1570" s="178">
        <v>44114</v>
      </c>
      <c r="C1570" s="180">
        <v>0</v>
      </c>
    </row>
    <row r="1571" spans="1:3" x14ac:dyDescent="0.25">
      <c r="A1571" s="175">
        <v>20201011</v>
      </c>
      <c r="B1571" s="176">
        <v>44115</v>
      </c>
      <c r="C1571" s="179">
        <v>0</v>
      </c>
    </row>
    <row r="1572" spans="1:3" x14ac:dyDescent="0.25">
      <c r="A1572" s="177">
        <v>20201012</v>
      </c>
      <c r="B1572" s="178">
        <v>44116</v>
      </c>
      <c r="C1572" s="180">
        <v>1</v>
      </c>
    </row>
    <row r="1573" spans="1:3" x14ac:dyDescent="0.25">
      <c r="A1573" s="175">
        <v>20201013</v>
      </c>
      <c r="B1573" s="176">
        <v>44117</v>
      </c>
      <c r="C1573" s="179">
        <v>1</v>
      </c>
    </row>
    <row r="1574" spans="1:3" x14ac:dyDescent="0.25">
      <c r="A1574" s="177">
        <v>20201014</v>
      </c>
      <c r="B1574" s="178">
        <v>44118</v>
      </c>
      <c r="C1574" s="180">
        <v>1</v>
      </c>
    </row>
    <row r="1575" spans="1:3" x14ac:dyDescent="0.25">
      <c r="A1575" s="175">
        <v>20201015</v>
      </c>
      <c r="B1575" s="176">
        <v>44119</v>
      </c>
      <c r="C1575" s="179">
        <v>1</v>
      </c>
    </row>
    <row r="1576" spans="1:3" x14ac:dyDescent="0.25">
      <c r="A1576" s="177">
        <v>20201016</v>
      </c>
      <c r="B1576" s="178">
        <v>44120</v>
      </c>
      <c r="C1576" s="180">
        <v>1</v>
      </c>
    </row>
    <row r="1577" spans="1:3" x14ac:dyDescent="0.25">
      <c r="A1577" s="175">
        <v>20201017</v>
      </c>
      <c r="B1577" s="176">
        <v>44121</v>
      </c>
      <c r="C1577" s="179">
        <v>0</v>
      </c>
    </row>
    <row r="1578" spans="1:3" x14ac:dyDescent="0.25">
      <c r="A1578" s="177">
        <v>20201018</v>
      </c>
      <c r="B1578" s="178">
        <v>44122</v>
      </c>
      <c r="C1578" s="180">
        <v>0</v>
      </c>
    </row>
    <row r="1579" spans="1:3" x14ac:dyDescent="0.25">
      <c r="A1579" s="175">
        <v>20201019</v>
      </c>
      <c r="B1579" s="176">
        <v>44123</v>
      </c>
      <c r="C1579" s="179">
        <v>1</v>
      </c>
    </row>
    <row r="1580" spans="1:3" x14ac:dyDescent="0.25">
      <c r="A1580" s="177">
        <v>20201020</v>
      </c>
      <c r="B1580" s="178">
        <v>44124</v>
      </c>
      <c r="C1580" s="180">
        <v>1</v>
      </c>
    </row>
    <row r="1581" spans="1:3" x14ac:dyDescent="0.25">
      <c r="A1581" s="175">
        <v>20201021</v>
      </c>
      <c r="B1581" s="176">
        <v>44125</v>
      </c>
      <c r="C1581" s="179">
        <v>1</v>
      </c>
    </row>
    <row r="1582" spans="1:3" x14ac:dyDescent="0.25">
      <c r="A1582" s="177">
        <v>20201022</v>
      </c>
      <c r="B1582" s="178">
        <v>44126</v>
      </c>
      <c r="C1582" s="180">
        <v>1</v>
      </c>
    </row>
    <row r="1583" spans="1:3" x14ac:dyDescent="0.25">
      <c r="A1583" s="175">
        <v>20201023</v>
      </c>
      <c r="B1583" s="176">
        <v>44127</v>
      </c>
      <c r="C1583" s="179">
        <v>1</v>
      </c>
    </row>
    <row r="1584" spans="1:3" x14ac:dyDescent="0.25">
      <c r="A1584" s="177">
        <v>20201024</v>
      </c>
      <c r="B1584" s="178">
        <v>44128</v>
      </c>
      <c r="C1584" s="180">
        <v>0</v>
      </c>
    </row>
    <row r="1585" spans="1:3" x14ac:dyDescent="0.25">
      <c r="A1585" s="175">
        <v>20201025</v>
      </c>
      <c r="B1585" s="176">
        <v>44129</v>
      </c>
      <c r="C1585" s="179">
        <v>0</v>
      </c>
    </row>
    <row r="1586" spans="1:3" x14ac:dyDescent="0.25">
      <c r="A1586" s="177">
        <v>20201026</v>
      </c>
      <c r="B1586" s="178">
        <v>44130</v>
      </c>
      <c r="C1586" s="180">
        <v>1</v>
      </c>
    </row>
    <row r="1587" spans="1:3" x14ac:dyDescent="0.25">
      <c r="A1587" s="175">
        <v>20201027</v>
      </c>
      <c r="B1587" s="176">
        <v>44131</v>
      </c>
      <c r="C1587" s="179">
        <v>1</v>
      </c>
    </row>
    <row r="1588" spans="1:3" x14ac:dyDescent="0.25">
      <c r="A1588" s="177">
        <v>20201028</v>
      </c>
      <c r="B1588" s="178">
        <v>44132</v>
      </c>
      <c r="C1588" s="180">
        <v>1</v>
      </c>
    </row>
    <row r="1589" spans="1:3" x14ac:dyDescent="0.25">
      <c r="A1589" s="175">
        <v>20201029</v>
      </c>
      <c r="B1589" s="176">
        <v>44133</v>
      </c>
      <c r="C1589" s="179">
        <v>1</v>
      </c>
    </row>
    <row r="1590" spans="1:3" x14ac:dyDescent="0.25">
      <c r="A1590" s="177">
        <v>20201030</v>
      </c>
      <c r="B1590" s="178">
        <v>44134</v>
      </c>
      <c r="C1590" s="180">
        <v>1</v>
      </c>
    </row>
    <row r="1591" spans="1:3" x14ac:dyDescent="0.25">
      <c r="A1591" s="175">
        <v>20201031</v>
      </c>
      <c r="B1591" s="176">
        <v>44135</v>
      </c>
      <c r="C1591" s="179">
        <v>0</v>
      </c>
    </row>
    <row r="1592" spans="1:3" x14ac:dyDescent="0.25">
      <c r="A1592" s="177">
        <v>20201101</v>
      </c>
      <c r="B1592" s="178">
        <v>44136</v>
      </c>
      <c r="C1592" s="180">
        <v>0</v>
      </c>
    </row>
    <row r="1593" spans="1:3" x14ac:dyDescent="0.25">
      <c r="A1593" s="175">
        <v>20201102</v>
      </c>
      <c r="B1593" s="176">
        <v>44137</v>
      </c>
      <c r="C1593" s="179">
        <v>1</v>
      </c>
    </row>
    <row r="1594" spans="1:3" x14ac:dyDescent="0.25">
      <c r="A1594" s="177">
        <v>20201103</v>
      </c>
      <c r="B1594" s="178">
        <v>44138</v>
      </c>
      <c r="C1594" s="180">
        <v>1</v>
      </c>
    </row>
    <row r="1595" spans="1:3" x14ac:dyDescent="0.25">
      <c r="A1595" s="175">
        <v>20201104</v>
      </c>
      <c r="B1595" s="176">
        <v>44139</v>
      </c>
      <c r="C1595" s="179">
        <v>1</v>
      </c>
    </row>
    <row r="1596" spans="1:3" x14ac:dyDescent="0.25">
      <c r="A1596" s="177">
        <v>20201105</v>
      </c>
      <c r="B1596" s="178">
        <v>44140</v>
      </c>
      <c r="C1596" s="180">
        <v>1</v>
      </c>
    </row>
    <row r="1597" spans="1:3" x14ac:dyDescent="0.25">
      <c r="A1597" s="175">
        <v>20201106</v>
      </c>
      <c r="B1597" s="176">
        <v>44141</v>
      </c>
      <c r="C1597" s="179">
        <v>1</v>
      </c>
    </row>
    <row r="1598" spans="1:3" x14ac:dyDescent="0.25">
      <c r="A1598" s="177">
        <v>20201107</v>
      </c>
      <c r="B1598" s="178">
        <v>44142</v>
      </c>
      <c r="C1598" s="180">
        <v>0</v>
      </c>
    </row>
    <row r="1599" spans="1:3" x14ac:dyDescent="0.25">
      <c r="A1599" s="175">
        <v>20201108</v>
      </c>
      <c r="B1599" s="176">
        <v>44143</v>
      </c>
      <c r="C1599" s="179">
        <v>0</v>
      </c>
    </row>
    <row r="1600" spans="1:3" x14ac:dyDescent="0.25">
      <c r="A1600" s="177">
        <v>20201109</v>
      </c>
      <c r="B1600" s="178">
        <v>44144</v>
      </c>
      <c r="C1600" s="180">
        <v>1</v>
      </c>
    </row>
    <row r="1601" spans="1:3" x14ac:dyDescent="0.25">
      <c r="A1601" s="175">
        <v>20201110</v>
      </c>
      <c r="B1601" s="176">
        <v>44145</v>
      </c>
      <c r="C1601" s="179">
        <v>1</v>
      </c>
    </row>
    <row r="1602" spans="1:3" x14ac:dyDescent="0.25">
      <c r="A1602" s="177">
        <v>20201111</v>
      </c>
      <c r="B1602" s="178">
        <v>44146</v>
      </c>
      <c r="C1602" s="180">
        <v>1</v>
      </c>
    </row>
    <row r="1603" spans="1:3" x14ac:dyDescent="0.25">
      <c r="A1603" s="175">
        <v>20201112</v>
      </c>
      <c r="B1603" s="176">
        <v>44147</v>
      </c>
      <c r="C1603" s="179">
        <v>1</v>
      </c>
    </row>
    <row r="1604" spans="1:3" x14ac:dyDescent="0.25">
      <c r="A1604" s="177">
        <v>20201113</v>
      </c>
      <c r="B1604" s="178">
        <v>44148</v>
      </c>
      <c r="C1604" s="180">
        <v>1</v>
      </c>
    </row>
    <row r="1605" spans="1:3" x14ac:dyDescent="0.25">
      <c r="A1605" s="175">
        <v>20201114</v>
      </c>
      <c r="B1605" s="176">
        <v>44149</v>
      </c>
      <c r="C1605" s="179">
        <v>0</v>
      </c>
    </row>
    <row r="1606" spans="1:3" x14ac:dyDescent="0.25">
      <c r="A1606" s="177">
        <v>20201115</v>
      </c>
      <c r="B1606" s="178">
        <v>44150</v>
      </c>
      <c r="C1606" s="180">
        <v>0</v>
      </c>
    </row>
    <row r="1607" spans="1:3" x14ac:dyDescent="0.25">
      <c r="A1607" s="175">
        <v>20201116</v>
      </c>
      <c r="B1607" s="176">
        <v>44151</v>
      </c>
      <c r="C1607" s="179">
        <v>1</v>
      </c>
    </row>
    <row r="1608" spans="1:3" x14ac:dyDescent="0.25">
      <c r="A1608" s="177">
        <v>20201117</v>
      </c>
      <c r="B1608" s="178">
        <v>44152</v>
      </c>
      <c r="C1608" s="180">
        <v>1</v>
      </c>
    </row>
    <row r="1609" spans="1:3" x14ac:dyDescent="0.25">
      <c r="A1609" s="175">
        <v>20201118</v>
      </c>
      <c r="B1609" s="176">
        <v>44153</v>
      </c>
      <c r="C1609" s="179">
        <v>1</v>
      </c>
    </row>
    <row r="1610" spans="1:3" x14ac:dyDescent="0.25">
      <c r="A1610" s="177">
        <v>20201119</v>
      </c>
      <c r="B1610" s="178">
        <v>44154</v>
      </c>
      <c r="C1610" s="180">
        <v>1</v>
      </c>
    </row>
    <row r="1611" spans="1:3" x14ac:dyDescent="0.25">
      <c r="A1611" s="175">
        <v>20201120</v>
      </c>
      <c r="B1611" s="176">
        <v>44155</v>
      </c>
      <c r="C1611" s="179">
        <v>1</v>
      </c>
    </row>
    <row r="1612" spans="1:3" x14ac:dyDescent="0.25">
      <c r="A1612" s="177">
        <v>20201121</v>
      </c>
      <c r="B1612" s="178">
        <v>44156</v>
      </c>
      <c r="C1612" s="180">
        <v>0</v>
      </c>
    </row>
    <row r="1613" spans="1:3" x14ac:dyDescent="0.25">
      <c r="A1613" s="175">
        <v>20201122</v>
      </c>
      <c r="B1613" s="176">
        <v>44157</v>
      </c>
      <c r="C1613" s="179">
        <v>0</v>
      </c>
    </row>
    <row r="1614" spans="1:3" x14ac:dyDescent="0.25">
      <c r="A1614" s="177">
        <v>20201123</v>
      </c>
      <c r="B1614" s="178">
        <v>44158</v>
      </c>
      <c r="C1614" s="180">
        <v>1</v>
      </c>
    </row>
    <row r="1615" spans="1:3" x14ac:dyDescent="0.25">
      <c r="A1615" s="175">
        <v>20201124</v>
      </c>
      <c r="B1615" s="176">
        <v>44159</v>
      </c>
      <c r="C1615" s="179">
        <v>1</v>
      </c>
    </row>
    <row r="1616" spans="1:3" x14ac:dyDescent="0.25">
      <c r="A1616" s="177">
        <v>20201125</v>
      </c>
      <c r="B1616" s="178">
        <v>44160</v>
      </c>
      <c r="C1616" s="180">
        <v>1</v>
      </c>
    </row>
    <row r="1617" spans="1:3" x14ac:dyDescent="0.25">
      <c r="A1617" s="175">
        <v>20201126</v>
      </c>
      <c r="B1617" s="176">
        <v>44161</v>
      </c>
      <c r="C1617" s="179">
        <v>1</v>
      </c>
    </row>
    <row r="1618" spans="1:3" x14ac:dyDescent="0.25">
      <c r="A1618" s="177">
        <v>20201127</v>
      </c>
      <c r="B1618" s="178">
        <v>44162</v>
      </c>
      <c r="C1618" s="180">
        <v>1</v>
      </c>
    </row>
    <row r="1619" spans="1:3" x14ac:dyDescent="0.25">
      <c r="A1619" s="175">
        <v>20201128</v>
      </c>
      <c r="B1619" s="176">
        <v>44163</v>
      </c>
      <c r="C1619" s="179">
        <v>0</v>
      </c>
    </row>
    <row r="1620" spans="1:3" x14ac:dyDescent="0.25">
      <c r="A1620" s="177">
        <v>20201129</v>
      </c>
      <c r="B1620" s="178">
        <v>44164</v>
      </c>
      <c r="C1620" s="180">
        <v>0</v>
      </c>
    </row>
    <row r="1621" spans="1:3" x14ac:dyDescent="0.25">
      <c r="A1621" s="175">
        <v>20201130</v>
      </c>
      <c r="B1621" s="176">
        <v>44165</v>
      </c>
      <c r="C1621" s="179">
        <v>1</v>
      </c>
    </row>
    <row r="1622" spans="1:3" x14ac:dyDescent="0.25">
      <c r="A1622" s="177">
        <v>20201201</v>
      </c>
      <c r="B1622" s="178">
        <v>44166</v>
      </c>
      <c r="C1622" s="180">
        <v>1</v>
      </c>
    </row>
    <row r="1623" spans="1:3" x14ac:dyDescent="0.25">
      <c r="A1623" s="175">
        <v>20201202</v>
      </c>
      <c r="B1623" s="176">
        <v>44167</v>
      </c>
      <c r="C1623" s="179">
        <v>1</v>
      </c>
    </row>
    <row r="1624" spans="1:3" x14ac:dyDescent="0.25">
      <c r="A1624" s="177">
        <v>20201203</v>
      </c>
      <c r="B1624" s="178">
        <v>44168</v>
      </c>
      <c r="C1624" s="180">
        <v>1</v>
      </c>
    </row>
    <row r="1625" spans="1:3" x14ac:dyDescent="0.25">
      <c r="A1625" s="175">
        <v>20201204</v>
      </c>
      <c r="B1625" s="176">
        <v>44169</v>
      </c>
      <c r="C1625" s="179">
        <v>1</v>
      </c>
    </row>
    <row r="1626" spans="1:3" x14ac:dyDescent="0.25">
      <c r="A1626" s="177">
        <v>20201205</v>
      </c>
      <c r="B1626" s="178">
        <v>44170</v>
      </c>
      <c r="C1626" s="180">
        <v>0</v>
      </c>
    </row>
    <row r="1627" spans="1:3" x14ac:dyDescent="0.25">
      <c r="A1627" s="175">
        <v>20201206</v>
      </c>
      <c r="B1627" s="176">
        <v>44171</v>
      </c>
      <c r="C1627" s="179">
        <v>0</v>
      </c>
    </row>
    <row r="1628" spans="1:3" x14ac:dyDescent="0.25">
      <c r="A1628" s="177">
        <v>20201207</v>
      </c>
      <c r="B1628" s="178">
        <v>44172</v>
      </c>
      <c r="C1628" s="180">
        <v>1</v>
      </c>
    </row>
    <row r="1629" spans="1:3" x14ac:dyDescent="0.25">
      <c r="A1629" s="175">
        <v>20201208</v>
      </c>
      <c r="B1629" s="176">
        <v>44173</v>
      </c>
      <c r="C1629" s="179">
        <v>1</v>
      </c>
    </row>
    <row r="1630" spans="1:3" x14ac:dyDescent="0.25">
      <c r="A1630" s="177">
        <v>20201209</v>
      </c>
      <c r="B1630" s="178">
        <v>44174</v>
      </c>
      <c r="C1630" s="180">
        <v>1</v>
      </c>
    </row>
    <row r="1631" spans="1:3" x14ac:dyDescent="0.25">
      <c r="A1631" s="175">
        <v>20201210</v>
      </c>
      <c r="B1631" s="176">
        <v>44175</v>
      </c>
      <c r="C1631" s="179">
        <v>1</v>
      </c>
    </row>
    <row r="1632" spans="1:3" x14ac:dyDescent="0.25">
      <c r="A1632" s="177">
        <v>20201211</v>
      </c>
      <c r="B1632" s="178">
        <v>44176</v>
      </c>
      <c r="C1632" s="180">
        <v>1</v>
      </c>
    </row>
    <row r="1633" spans="1:3" x14ac:dyDescent="0.25">
      <c r="A1633" s="175">
        <v>20201212</v>
      </c>
      <c r="B1633" s="176">
        <v>44177</v>
      </c>
      <c r="C1633" s="179">
        <v>0</v>
      </c>
    </row>
    <row r="1634" spans="1:3" x14ac:dyDescent="0.25">
      <c r="A1634" s="177">
        <v>20201213</v>
      </c>
      <c r="B1634" s="178">
        <v>44178</v>
      </c>
      <c r="C1634" s="180">
        <v>0</v>
      </c>
    </row>
    <row r="1635" spans="1:3" x14ac:dyDescent="0.25">
      <c r="A1635" s="175">
        <v>20201214</v>
      </c>
      <c r="B1635" s="176">
        <v>44179</v>
      </c>
      <c r="C1635" s="179">
        <v>1</v>
      </c>
    </row>
    <row r="1636" spans="1:3" x14ac:dyDescent="0.25">
      <c r="A1636" s="177">
        <v>20201215</v>
      </c>
      <c r="B1636" s="178">
        <v>44180</v>
      </c>
      <c r="C1636" s="180">
        <v>1</v>
      </c>
    </row>
    <row r="1637" spans="1:3" x14ac:dyDescent="0.25">
      <c r="A1637" s="175">
        <v>20201216</v>
      </c>
      <c r="B1637" s="176">
        <v>44181</v>
      </c>
      <c r="C1637" s="179">
        <v>1</v>
      </c>
    </row>
    <row r="1638" spans="1:3" x14ac:dyDescent="0.25">
      <c r="A1638" s="177">
        <v>20201217</v>
      </c>
      <c r="B1638" s="178">
        <v>44182</v>
      </c>
      <c r="C1638" s="180">
        <v>1</v>
      </c>
    </row>
    <row r="1639" spans="1:3" x14ac:dyDescent="0.25">
      <c r="A1639" s="175">
        <v>20201218</v>
      </c>
      <c r="B1639" s="176">
        <v>44183</v>
      </c>
      <c r="C1639" s="179">
        <v>1</v>
      </c>
    </row>
    <row r="1640" spans="1:3" x14ac:dyDescent="0.25">
      <c r="A1640" s="177">
        <v>20201219</v>
      </c>
      <c r="B1640" s="178">
        <v>44184</v>
      </c>
      <c r="C1640" s="180">
        <v>0</v>
      </c>
    </row>
    <row r="1641" spans="1:3" x14ac:dyDescent="0.25">
      <c r="A1641" s="175">
        <v>20201220</v>
      </c>
      <c r="B1641" s="176">
        <v>44185</v>
      </c>
      <c r="C1641" s="179">
        <v>0</v>
      </c>
    </row>
    <row r="1642" spans="1:3" x14ac:dyDescent="0.25">
      <c r="A1642" s="177">
        <v>20201221</v>
      </c>
      <c r="B1642" s="178">
        <v>44186</v>
      </c>
      <c r="C1642" s="180">
        <v>1</v>
      </c>
    </row>
    <row r="1643" spans="1:3" x14ac:dyDescent="0.25">
      <c r="A1643" s="175">
        <v>20201222</v>
      </c>
      <c r="B1643" s="176">
        <v>44187</v>
      </c>
      <c r="C1643" s="179">
        <v>1</v>
      </c>
    </row>
    <row r="1644" spans="1:3" x14ac:dyDescent="0.25">
      <c r="A1644" s="177">
        <v>20201223</v>
      </c>
      <c r="B1644" s="178">
        <v>44188</v>
      </c>
      <c r="C1644" s="180">
        <v>1</v>
      </c>
    </row>
    <row r="1645" spans="1:3" x14ac:dyDescent="0.25">
      <c r="A1645" s="175">
        <v>20201224</v>
      </c>
      <c r="B1645" s="176">
        <v>44189</v>
      </c>
      <c r="C1645" s="179">
        <v>1</v>
      </c>
    </row>
    <row r="1646" spans="1:3" x14ac:dyDescent="0.25">
      <c r="A1646" s="177">
        <v>20201225</v>
      </c>
      <c r="B1646" s="178">
        <v>44190</v>
      </c>
      <c r="C1646" s="180">
        <v>0</v>
      </c>
    </row>
    <row r="1647" spans="1:3" x14ac:dyDescent="0.25">
      <c r="A1647" s="175">
        <v>20201226</v>
      </c>
      <c r="B1647" s="176">
        <v>44191</v>
      </c>
      <c r="C1647" s="179">
        <v>0</v>
      </c>
    </row>
    <row r="1648" spans="1:3" x14ac:dyDescent="0.25">
      <c r="A1648" s="177">
        <v>20201227</v>
      </c>
      <c r="B1648" s="178">
        <v>44192</v>
      </c>
      <c r="C1648" s="180">
        <v>0</v>
      </c>
    </row>
    <row r="1649" spans="1:3" x14ac:dyDescent="0.25">
      <c r="A1649" s="175">
        <v>20201228</v>
      </c>
      <c r="B1649" s="176">
        <v>44193</v>
      </c>
      <c r="C1649" s="179">
        <v>1</v>
      </c>
    </row>
    <row r="1650" spans="1:3" x14ac:dyDescent="0.25">
      <c r="A1650" s="177">
        <v>20201229</v>
      </c>
      <c r="B1650" s="178">
        <v>44194</v>
      </c>
      <c r="C1650" s="180">
        <v>1</v>
      </c>
    </row>
    <row r="1651" spans="1:3" x14ac:dyDescent="0.25">
      <c r="A1651" s="175">
        <v>20201230</v>
      </c>
      <c r="B1651" s="176">
        <v>44195</v>
      </c>
      <c r="C1651" s="179">
        <v>1</v>
      </c>
    </row>
    <row r="1652" spans="1:3" x14ac:dyDescent="0.25">
      <c r="A1652" s="177">
        <v>20201231</v>
      </c>
      <c r="B1652" s="178">
        <v>44196</v>
      </c>
      <c r="C1652" s="180">
        <v>1</v>
      </c>
    </row>
    <row r="1653" spans="1:3" x14ac:dyDescent="0.25">
      <c r="A1653" s="175">
        <v>20210101</v>
      </c>
      <c r="B1653" s="176">
        <v>44197</v>
      </c>
      <c r="C1653" s="179">
        <v>0</v>
      </c>
    </row>
    <row r="1654" spans="1:3" x14ac:dyDescent="0.25">
      <c r="A1654" s="177">
        <v>20210102</v>
      </c>
      <c r="B1654" s="178">
        <v>44198</v>
      </c>
      <c r="C1654" s="180">
        <v>0</v>
      </c>
    </row>
    <row r="1655" spans="1:3" x14ac:dyDescent="0.25">
      <c r="A1655" s="175">
        <v>20210103</v>
      </c>
      <c r="B1655" s="176">
        <v>44199</v>
      </c>
      <c r="C1655" s="179">
        <v>0</v>
      </c>
    </row>
    <row r="1656" spans="1:3" x14ac:dyDescent="0.25">
      <c r="A1656" s="177">
        <v>20210104</v>
      </c>
      <c r="B1656" s="178">
        <v>44200</v>
      </c>
      <c r="C1656" s="180">
        <v>1</v>
      </c>
    </row>
    <row r="1657" spans="1:3" x14ac:dyDescent="0.25">
      <c r="A1657" s="175">
        <v>20210105</v>
      </c>
      <c r="B1657" s="176">
        <v>44201</v>
      </c>
      <c r="C1657" s="179">
        <v>1</v>
      </c>
    </row>
    <row r="1658" spans="1:3" x14ac:dyDescent="0.25">
      <c r="A1658" s="177">
        <v>20210106</v>
      </c>
      <c r="B1658" s="178">
        <v>44202</v>
      </c>
      <c r="C1658" s="180">
        <v>1</v>
      </c>
    </row>
    <row r="1659" spans="1:3" x14ac:dyDescent="0.25">
      <c r="A1659" s="175">
        <v>20210107</v>
      </c>
      <c r="B1659" s="176">
        <v>44203</v>
      </c>
      <c r="C1659" s="179">
        <v>1</v>
      </c>
    </row>
    <row r="1660" spans="1:3" x14ac:dyDescent="0.25">
      <c r="A1660" s="177">
        <v>20210108</v>
      </c>
      <c r="B1660" s="178">
        <v>44204</v>
      </c>
      <c r="C1660" s="180">
        <v>1</v>
      </c>
    </row>
    <row r="1661" spans="1:3" x14ac:dyDescent="0.25">
      <c r="A1661" s="175">
        <v>20210109</v>
      </c>
      <c r="B1661" s="176">
        <v>44205</v>
      </c>
      <c r="C1661" s="179">
        <v>0</v>
      </c>
    </row>
    <row r="1662" spans="1:3" x14ac:dyDescent="0.25">
      <c r="A1662" s="177">
        <v>20210110</v>
      </c>
      <c r="B1662" s="178">
        <v>44206</v>
      </c>
      <c r="C1662" s="180">
        <v>0</v>
      </c>
    </row>
    <row r="1663" spans="1:3" x14ac:dyDescent="0.25">
      <c r="A1663" s="175">
        <v>20210111</v>
      </c>
      <c r="B1663" s="176">
        <v>44207</v>
      </c>
      <c r="C1663" s="179">
        <v>1</v>
      </c>
    </row>
    <row r="1664" spans="1:3" x14ac:dyDescent="0.25">
      <c r="A1664" s="177">
        <v>20210112</v>
      </c>
      <c r="B1664" s="178">
        <v>44208</v>
      </c>
      <c r="C1664" s="180">
        <v>1</v>
      </c>
    </row>
    <row r="1665" spans="1:3" x14ac:dyDescent="0.25">
      <c r="A1665" s="175">
        <v>20210113</v>
      </c>
      <c r="B1665" s="176">
        <v>44209</v>
      </c>
      <c r="C1665" s="179">
        <v>1</v>
      </c>
    </row>
    <row r="1666" spans="1:3" x14ac:dyDescent="0.25">
      <c r="A1666" s="177">
        <v>20210114</v>
      </c>
      <c r="B1666" s="178">
        <v>44210</v>
      </c>
      <c r="C1666" s="180">
        <v>1</v>
      </c>
    </row>
    <row r="1667" spans="1:3" x14ac:dyDescent="0.25">
      <c r="A1667" s="175">
        <v>20210115</v>
      </c>
      <c r="B1667" s="176">
        <v>44211</v>
      </c>
      <c r="C1667" s="179">
        <v>1</v>
      </c>
    </row>
    <row r="1668" spans="1:3" x14ac:dyDescent="0.25">
      <c r="A1668" s="177">
        <v>20210116</v>
      </c>
      <c r="B1668" s="178">
        <v>44212</v>
      </c>
      <c r="C1668" s="180">
        <v>0</v>
      </c>
    </row>
    <row r="1669" spans="1:3" x14ac:dyDescent="0.25">
      <c r="A1669" s="175">
        <v>20210117</v>
      </c>
      <c r="B1669" s="176">
        <v>44213</v>
      </c>
      <c r="C1669" s="179">
        <v>0</v>
      </c>
    </row>
    <row r="1670" spans="1:3" x14ac:dyDescent="0.25">
      <c r="A1670" s="177">
        <v>20210118</v>
      </c>
      <c r="B1670" s="178">
        <v>44214</v>
      </c>
      <c r="C1670" s="180">
        <v>1</v>
      </c>
    </row>
    <row r="1671" spans="1:3" x14ac:dyDescent="0.25">
      <c r="A1671" s="175">
        <v>20210119</v>
      </c>
      <c r="B1671" s="176">
        <v>44215</v>
      </c>
      <c r="C1671" s="179">
        <v>1</v>
      </c>
    </row>
    <row r="1672" spans="1:3" x14ac:dyDescent="0.25">
      <c r="A1672" s="177">
        <v>20210120</v>
      </c>
      <c r="B1672" s="178">
        <v>44216</v>
      </c>
      <c r="C1672" s="180">
        <v>1</v>
      </c>
    </row>
    <row r="1673" spans="1:3" x14ac:dyDescent="0.25">
      <c r="A1673" s="175">
        <v>20210121</v>
      </c>
      <c r="B1673" s="176">
        <v>44217</v>
      </c>
      <c r="C1673" s="179">
        <v>1</v>
      </c>
    </row>
    <row r="1674" spans="1:3" x14ac:dyDescent="0.25">
      <c r="A1674" s="177">
        <v>20210122</v>
      </c>
      <c r="B1674" s="178">
        <v>44218</v>
      </c>
      <c r="C1674" s="180">
        <v>1</v>
      </c>
    </row>
    <row r="1675" spans="1:3" x14ac:dyDescent="0.25">
      <c r="A1675" s="175">
        <v>20210123</v>
      </c>
      <c r="B1675" s="176">
        <v>44219</v>
      </c>
      <c r="C1675" s="179">
        <v>0</v>
      </c>
    </row>
    <row r="1676" spans="1:3" x14ac:dyDescent="0.25">
      <c r="A1676" s="177">
        <v>20210124</v>
      </c>
      <c r="B1676" s="178">
        <v>44220</v>
      </c>
      <c r="C1676" s="180">
        <v>0</v>
      </c>
    </row>
    <row r="1677" spans="1:3" x14ac:dyDescent="0.25">
      <c r="A1677" s="175">
        <v>20210125</v>
      </c>
      <c r="B1677" s="176">
        <v>44221</v>
      </c>
      <c r="C1677" s="179">
        <v>1</v>
      </c>
    </row>
    <row r="1678" spans="1:3" x14ac:dyDescent="0.25">
      <c r="A1678" s="177">
        <v>20210126</v>
      </c>
      <c r="B1678" s="178">
        <v>44222</v>
      </c>
      <c r="C1678" s="180">
        <v>1</v>
      </c>
    </row>
    <row r="1679" spans="1:3" x14ac:dyDescent="0.25">
      <c r="A1679" s="175">
        <v>20210127</v>
      </c>
      <c r="B1679" s="176">
        <v>44223</v>
      </c>
      <c r="C1679" s="179">
        <v>1</v>
      </c>
    </row>
    <row r="1680" spans="1:3" x14ac:dyDescent="0.25">
      <c r="A1680" s="177">
        <v>20210128</v>
      </c>
      <c r="B1680" s="178">
        <v>44224</v>
      </c>
      <c r="C1680" s="180">
        <v>1</v>
      </c>
    </row>
    <row r="1681" spans="1:3" x14ac:dyDescent="0.25">
      <c r="A1681" s="175">
        <v>20210129</v>
      </c>
      <c r="B1681" s="176">
        <v>44225</v>
      </c>
      <c r="C1681" s="179">
        <v>1</v>
      </c>
    </row>
    <row r="1682" spans="1:3" x14ac:dyDescent="0.25">
      <c r="A1682" s="177">
        <v>20210130</v>
      </c>
      <c r="B1682" s="178">
        <v>44226</v>
      </c>
      <c r="C1682" s="180">
        <v>0</v>
      </c>
    </row>
    <row r="1683" spans="1:3" x14ac:dyDescent="0.25">
      <c r="A1683" s="175">
        <v>20210131</v>
      </c>
      <c r="B1683" s="176">
        <v>44227</v>
      </c>
      <c r="C1683" s="179">
        <v>0</v>
      </c>
    </row>
    <row r="1684" spans="1:3" x14ac:dyDescent="0.25">
      <c r="A1684" s="177">
        <v>20210201</v>
      </c>
      <c r="B1684" s="178">
        <v>44228</v>
      </c>
      <c r="C1684" s="180">
        <v>1</v>
      </c>
    </row>
    <row r="1685" spans="1:3" x14ac:dyDescent="0.25">
      <c r="A1685" s="175">
        <v>20210202</v>
      </c>
      <c r="B1685" s="176">
        <v>44229</v>
      </c>
      <c r="C1685" s="179">
        <v>1</v>
      </c>
    </row>
    <row r="1686" spans="1:3" x14ac:dyDescent="0.25">
      <c r="A1686" s="177">
        <v>20210203</v>
      </c>
      <c r="B1686" s="178">
        <v>44230</v>
      </c>
      <c r="C1686" s="180">
        <v>1</v>
      </c>
    </row>
    <row r="1687" spans="1:3" x14ac:dyDescent="0.25">
      <c r="A1687" s="175">
        <v>20210204</v>
      </c>
      <c r="B1687" s="176">
        <v>44231</v>
      </c>
      <c r="C1687" s="179">
        <v>1</v>
      </c>
    </row>
    <row r="1688" spans="1:3" x14ac:dyDescent="0.25">
      <c r="A1688" s="177">
        <v>20210205</v>
      </c>
      <c r="B1688" s="178">
        <v>44232</v>
      </c>
      <c r="C1688" s="180">
        <v>1</v>
      </c>
    </row>
    <row r="1689" spans="1:3" x14ac:dyDescent="0.25">
      <c r="A1689" s="175">
        <v>20210206</v>
      </c>
      <c r="B1689" s="176">
        <v>44233</v>
      </c>
      <c r="C1689" s="179">
        <v>0</v>
      </c>
    </row>
    <row r="1690" spans="1:3" x14ac:dyDescent="0.25">
      <c r="A1690" s="177">
        <v>20210207</v>
      </c>
      <c r="B1690" s="178">
        <v>44234</v>
      </c>
      <c r="C1690" s="180">
        <v>0</v>
      </c>
    </row>
    <row r="1691" spans="1:3" x14ac:dyDescent="0.25">
      <c r="A1691" s="175">
        <v>20210208</v>
      </c>
      <c r="B1691" s="176">
        <v>44235</v>
      </c>
      <c r="C1691" s="179">
        <v>1</v>
      </c>
    </row>
    <row r="1692" spans="1:3" x14ac:dyDescent="0.25">
      <c r="A1692" s="177">
        <v>20210209</v>
      </c>
      <c r="B1692" s="178">
        <v>44236</v>
      </c>
      <c r="C1692" s="180">
        <v>1</v>
      </c>
    </row>
    <row r="1693" spans="1:3" x14ac:dyDescent="0.25">
      <c r="A1693" s="175">
        <v>20210210</v>
      </c>
      <c r="B1693" s="176">
        <v>44237</v>
      </c>
      <c r="C1693" s="179">
        <v>1</v>
      </c>
    </row>
    <row r="1694" spans="1:3" x14ac:dyDescent="0.25">
      <c r="A1694" s="177">
        <v>20210211</v>
      </c>
      <c r="B1694" s="178">
        <v>44238</v>
      </c>
      <c r="C1694" s="180">
        <v>1</v>
      </c>
    </row>
    <row r="1695" spans="1:3" x14ac:dyDescent="0.25">
      <c r="A1695" s="175">
        <v>20210212</v>
      </c>
      <c r="B1695" s="176">
        <v>44239</v>
      </c>
      <c r="C1695" s="179">
        <v>1</v>
      </c>
    </row>
    <row r="1696" spans="1:3" x14ac:dyDescent="0.25">
      <c r="A1696" s="177">
        <v>20210213</v>
      </c>
      <c r="B1696" s="178">
        <v>44240</v>
      </c>
      <c r="C1696" s="180">
        <v>0</v>
      </c>
    </row>
    <row r="1697" spans="1:3" x14ac:dyDescent="0.25">
      <c r="A1697" s="175">
        <v>20210214</v>
      </c>
      <c r="B1697" s="176">
        <v>44241</v>
      </c>
      <c r="C1697" s="179">
        <v>0</v>
      </c>
    </row>
    <row r="1698" spans="1:3" x14ac:dyDescent="0.25">
      <c r="A1698" s="177">
        <v>20210215</v>
      </c>
      <c r="B1698" s="178">
        <v>44242</v>
      </c>
      <c r="C1698" s="180">
        <v>1</v>
      </c>
    </row>
    <row r="1699" spans="1:3" x14ac:dyDescent="0.25">
      <c r="A1699" s="175">
        <v>20210216</v>
      </c>
      <c r="B1699" s="176">
        <v>44243</v>
      </c>
      <c r="C1699" s="179">
        <v>1</v>
      </c>
    </row>
    <row r="1700" spans="1:3" x14ac:dyDescent="0.25">
      <c r="A1700" s="177">
        <v>20210217</v>
      </c>
      <c r="B1700" s="178">
        <v>44244</v>
      </c>
      <c r="C1700" s="180">
        <v>1</v>
      </c>
    </row>
    <row r="1701" spans="1:3" x14ac:dyDescent="0.25">
      <c r="A1701" s="175">
        <v>20210218</v>
      </c>
      <c r="B1701" s="176">
        <v>44245</v>
      </c>
      <c r="C1701" s="179">
        <v>1</v>
      </c>
    </row>
    <row r="1702" spans="1:3" x14ac:dyDescent="0.25">
      <c r="A1702" s="177">
        <v>20210219</v>
      </c>
      <c r="B1702" s="178">
        <v>44246</v>
      </c>
      <c r="C1702" s="180">
        <v>1</v>
      </c>
    </row>
    <row r="1703" spans="1:3" x14ac:dyDescent="0.25">
      <c r="A1703" s="175">
        <v>20210220</v>
      </c>
      <c r="B1703" s="176">
        <v>44247</v>
      </c>
      <c r="C1703" s="179">
        <v>0</v>
      </c>
    </row>
    <row r="1704" spans="1:3" x14ac:dyDescent="0.25">
      <c r="A1704" s="177">
        <v>20210221</v>
      </c>
      <c r="B1704" s="178">
        <v>44248</v>
      </c>
      <c r="C1704" s="180">
        <v>0</v>
      </c>
    </row>
    <row r="1705" spans="1:3" x14ac:dyDescent="0.25">
      <c r="A1705" s="175">
        <v>20210222</v>
      </c>
      <c r="B1705" s="176">
        <v>44249</v>
      </c>
      <c r="C1705" s="179">
        <v>1</v>
      </c>
    </row>
    <row r="1706" spans="1:3" x14ac:dyDescent="0.25">
      <c r="A1706" s="177">
        <v>20210223</v>
      </c>
      <c r="B1706" s="178">
        <v>44250</v>
      </c>
      <c r="C1706" s="180">
        <v>1</v>
      </c>
    </row>
    <row r="1707" spans="1:3" x14ac:dyDescent="0.25">
      <c r="A1707" s="175">
        <v>20210224</v>
      </c>
      <c r="B1707" s="176">
        <v>44251</v>
      </c>
      <c r="C1707" s="179">
        <v>1</v>
      </c>
    </row>
    <row r="1708" spans="1:3" x14ac:dyDescent="0.25">
      <c r="A1708" s="177">
        <v>20210225</v>
      </c>
      <c r="B1708" s="178">
        <v>44252</v>
      </c>
      <c r="C1708" s="180">
        <v>1</v>
      </c>
    </row>
    <row r="1709" spans="1:3" x14ac:dyDescent="0.25">
      <c r="A1709" s="175">
        <v>20210226</v>
      </c>
      <c r="B1709" s="176">
        <v>44253</v>
      </c>
      <c r="C1709" s="179">
        <v>1</v>
      </c>
    </row>
    <row r="1710" spans="1:3" x14ac:dyDescent="0.25">
      <c r="A1710" s="177">
        <v>20210227</v>
      </c>
      <c r="B1710" s="178">
        <v>44254</v>
      </c>
      <c r="C1710" s="180">
        <v>0</v>
      </c>
    </row>
    <row r="1711" spans="1:3" x14ac:dyDescent="0.25">
      <c r="A1711" s="175">
        <v>20210228</v>
      </c>
      <c r="B1711" s="176">
        <v>44255</v>
      </c>
      <c r="C1711" s="179">
        <v>0</v>
      </c>
    </row>
    <row r="1712" spans="1:3" x14ac:dyDescent="0.25">
      <c r="A1712" s="177">
        <v>20210301</v>
      </c>
      <c r="B1712" s="178">
        <v>44256</v>
      </c>
      <c r="C1712" s="180">
        <v>1</v>
      </c>
    </row>
    <row r="1713" spans="1:3" x14ac:dyDescent="0.25">
      <c r="A1713" s="175">
        <v>20210302</v>
      </c>
      <c r="B1713" s="176">
        <v>44257</v>
      </c>
      <c r="C1713" s="179">
        <v>1</v>
      </c>
    </row>
    <row r="1714" spans="1:3" x14ac:dyDescent="0.25">
      <c r="A1714" s="177">
        <v>20210303</v>
      </c>
      <c r="B1714" s="178">
        <v>44258</v>
      </c>
      <c r="C1714" s="180">
        <v>1</v>
      </c>
    </row>
    <row r="1715" spans="1:3" x14ac:dyDescent="0.25">
      <c r="A1715" s="175">
        <v>20210304</v>
      </c>
      <c r="B1715" s="176">
        <v>44259</v>
      </c>
      <c r="C1715" s="179">
        <v>1</v>
      </c>
    </row>
    <row r="1716" spans="1:3" x14ac:dyDescent="0.25">
      <c r="A1716" s="177">
        <v>20210305</v>
      </c>
      <c r="B1716" s="178">
        <v>44260</v>
      </c>
      <c r="C1716" s="180">
        <v>1</v>
      </c>
    </row>
    <row r="1717" spans="1:3" x14ac:dyDescent="0.25">
      <c r="A1717" s="175">
        <v>20210306</v>
      </c>
      <c r="B1717" s="176">
        <v>44261</v>
      </c>
      <c r="C1717" s="179">
        <v>0</v>
      </c>
    </row>
    <row r="1718" spans="1:3" x14ac:dyDescent="0.25">
      <c r="A1718" s="177">
        <v>20210307</v>
      </c>
      <c r="B1718" s="178">
        <v>44262</v>
      </c>
      <c r="C1718" s="180">
        <v>0</v>
      </c>
    </row>
    <row r="1719" spans="1:3" x14ac:dyDescent="0.25">
      <c r="A1719" s="175">
        <v>20210308</v>
      </c>
      <c r="B1719" s="176">
        <v>44263</v>
      </c>
      <c r="C1719" s="179">
        <v>1</v>
      </c>
    </row>
    <row r="1720" spans="1:3" x14ac:dyDescent="0.25">
      <c r="A1720" s="177">
        <v>20210309</v>
      </c>
      <c r="B1720" s="178">
        <v>44264</v>
      </c>
      <c r="C1720" s="180">
        <v>1</v>
      </c>
    </row>
    <row r="1721" spans="1:3" x14ac:dyDescent="0.25">
      <c r="A1721" s="175">
        <v>20210310</v>
      </c>
      <c r="B1721" s="176">
        <v>44265</v>
      </c>
      <c r="C1721" s="179">
        <v>1</v>
      </c>
    </row>
    <row r="1722" spans="1:3" x14ac:dyDescent="0.25">
      <c r="A1722" s="177">
        <v>20210311</v>
      </c>
      <c r="B1722" s="178">
        <v>44266</v>
      </c>
      <c r="C1722" s="180">
        <v>1</v>
      </c>
    </row>
    <row r="1723" spans="1:3" x14ac:dyDescent="0.25">
      <c r="A1723" s="175">
        <v>20210312</v>
      </c>
      <c r="B1723" s="176">
        <v>44267</v>
      </c>
      <c r="C1723" s="179">
        <v>1</v>
      </c>
    </row>
    <row r="1724" spans="1:3" x14ac:dyDescent="0.25">
      <c r="A1724" s="177">
        <v>20210313</v>
      </c>
      <c r="B1724" s="178">
        <v>44268</v>
      </c>
      <c r="C1724" s="180">
        <v>0</v>
      </c>
    </row>
    <row r="1725" spans="1:3" x14ac:dyDescent="0.25">
      <c r="A1725" s="175">
        <v>20210314</v>
      </c>
      <c r="B1725" s="176">
        <v>44269</v>
      </c>
      <c r="C1725" s="179">
        <v>0</v>
      </c>
    </row>
    <row r="1726" spans="1:3" x14ac:dyDescent="0.25">
      <c r="A1726" s="177">
        <v>20210315</v>
      </c>
      <c r="B1726" s="178">
        <v>44270</v>
      </c>
      <c r="C1726" s="180">
        <v>1</v>
      </c>
    </row>
    <row r="1727" spans="1:3" x14ac:dyDescent="0.25">
      <c r="A1727" s="175">
        <v>20210316</v>
      </c>
      <c r="B1727" s="176">
        <v>44271</v>
      </c>
      <c r="C1727" s="179">
        <v>1</v>
      </c>
    </row>
    <row r="1728" spans="1:3" x14ac:dyDescent="0.25">
      <c r="A1728" s="177">
        <v>20210317</v>
      </c>
      <c r="B1728" s="178">
        <v>44272</v>
      </c>
      <c r="C1728" s="180">
        <v>1</v>
      </c>
    </row>
    <row r="1729" spans="1:3" x14ac:dyDescent="0.25">
      <c r="A1729" s="175">
        <v>20210318</v>
      </c>
      <c r="B1729" s="176">
        <v>44273</v>
      </c>
      <c r="C1729" s="179">
        <v>1</v>
      </c>
    </row>
    <row r="1730" spans="1:3" x14ac:dyDescent="0.25">
      <c r="A1730" s="177">
        <v>20210319</v>
      </c>
      <c r="B1730" s="178">
        <v>44274</v>
      </c>
      <c r="C1730" s="180">
        <v>1</v>
      </c>
    </row>
    <row r="1731" spans="1:3" x14ac:dyDescent="0.25">
      <c r="A1731" s="175">
        <v>20210320</v>
      </c>
      <c r="B1731" s="176">
        <v>44275</v>
      </c>
      <c r="C1731" s="179">
        <v>0</v>
      </c>
    </row>
    <row r="1732" spans="1:3" x14ac:dyDescent="0.25">
      <c r="A1732" s="177">
        <v>20210321</v>
      </c>
      <c r="B1732" s="178">
        <v>44276</v>
      </c>
      <c r="C1732" s="180">
        <v>0</v>
      </c>
    </row>
    <row r="1733" spans="1:3" x14ac:dyDescent="0.25">
      <c r="A1733" s="175">
        <v>20210322</v>
      </c>
      <c r="B1733" s="176">
        <v>44277</v>
      </c>
      <c r="C1733" s="179">
        <v>1</v>
      </c>
    </row>
    <row r="1734" spans="1:3" x14ac:dyDescent="0.25">
      <c r="A1734" s="177">
        <v>20210323</v>
      </c>
      <c r="B1734" s="178">
        <v>44278</v>
      </c>
      <c r="C1734" s="180">
        <v>1</v>
      </c>
    </row>
    <row r="1735" spans="1:3" x14ac:dyDescent="0.25">
      <c r="A1735" s="175">
        <v>20210324</v>
      </c>
      <c r="B1735" s="176">
        <v>44279</v>
      </c>
      <c r="C1735" s="179">
        <v>1</v>
      </c>
    </row>
    <row r="1736" spans="1:3" x14ac:dyDescent="0.25">
      <c r="A1736" s="177">
        <v>20210325</v>
      </c>
      <c r="B1736" s="178">
        <v>44280</v>
      </c>
      <c r="C1736" s="180">
        <v>1</v>
      </c>
    </row>
    <row r="1737" spans="1:3" x14ac:dyDescent="0.25">
      <c r="A1737" s="175">
        <v>20210326</v>
      </c>
      <c r="B1737" s="176">
        <v>44281</v>
      </c>
      <c r="C1737" s="179">
        <v>1</v>
      </c>
    </row>
    <row r="1738" spans="1:3" x14ac:dyDescent="0.25">
      <c r="A1738" s="177">
        <v>20210327</v>
      </c>
      <c r="B1738" s="178">
        <v>44282</v>
      </c>
      <c r="C1738" s="180">
        <v>0</v>
      </c>
    </row>
    <row r="1739" spans="1:3" x14ac:dyDescent="0.25">
      <c r="A1739" s="175">
        <v>20210328</v>
      </c>
      <c r="B1739" s="176">
        <v>44283</v>
      </c>
      <c r="C1739" s="179">
        <v>0</v>
      </c>
    </row>
    <row r="1740" spans="1:3" x14ac:dyDescent="0.25">
      <c r="A1740" s="177">
        <v>20210329</v>
      </c>
      <c r="B1740" s="178">
        <v>44284</v>
      </c>
      <c r="C1740" s="180">
        <v>1</v>
      </c>
    </row>
    <row r="1741" spans="1:3" x14ac:dyDescent="0.25">
      <c r="A1741" s="175">
        <v>20210330</v>
      </c>
      <c r="B1741" s="176">
        <v>44285</v>
      </c>
      <c r="C1741" s="179">
        <v>1</v>
      </c>
    </row>
    <row r="1742" spans="1:3" x14ac:dyDescent="0.25">
      <c r="A1742" s="177">
        <v>20210331</v>
      </c>
      <c r="B1742" s="178">
        <v>44286</v>
      </c>
      <c r="C1742" s="180">
        <v>1</v>
      </c>
    </row>
    <row r="1743" spans="1:3" x14ac:dyDescent="0.25">
      <c r="A1743" s="175">
        <v>20210401</v>
      </c>
      <c r="B1743" s="176">
        <v>44287</v>
      </c>
      <c r="C1743" s="179">
        <v>0</v>
      </c>
    </row>
    <row r="1744" spans="1:3" x14ac:dyDescent="0.25">
      <c r="A1744" s="177">
        <v>20210402</v>
      </c>
      <c r="B1744" s="178">
        <v>44288</v>
      </c>
      <c r="C1744" s="180">
        <v>0</v>
      </c>
    </row>
    <row r="1745" spans="1:3" x14ac:dyDescent="0.25">
      <c r="A1745" s="175">
        <v>20210403</v>
      </c>
      <c r="B1745" s="176">
        <v>44289</v>
      </c>
      <c r="C1745" s="179">
        <v>0</v>
      </c>
    </row>
    <row r="1746" spans="1:3" x14ac:dyDescent="0.25">
      <c r="A1746" s="177">
        <v>20210404</v>
      </c>
      <c r="B1746" s="178">
        <v>44290</v>
      </c>
      <c r="C1746" s="180">
        <v>0</v>
      </c>
    </row>
    <row r="1747" spans="1:3" x14ac:dyDescent="0.25">
      <c r="A1747" s="175">
        <v>20210405</v>
      </c>
      <c r="B1747" s="176">
        <v>44291</v>
      </c>
      <c r="C1747" s="179">
        <v>0</v>
      </c>
    </row>
    <row r="1748" spans="1:3" x14ac:dyDescent="0.25">
      <c r="A1748" s="177">
        <v>20210406</v>
      </c>
      <c r="B1748" s="178">
        <v>44292</v>
      </c>
      <c r="C1748" s="180">
        <v>1</v>
      </c>
    </row>
    <row r="1749" spans="1:3" x14ac:dyDescent="0.25">
      <c r="A1749" s="175">
        <v>20210407</v>
      </c>
      <c r="B1749" s="176">
        <v>44293</v>
      </c>
      <c r="C1749" s="179">
        <v>1</v>
      </c>
    </row>
    <row r="1750" spans="1:3" x14ac:dyDescent="0.25">
      <c r="A1750" s="177">
        <v>20210408</v>
      </c>
      <c r="B1750" s="178">
        <v>44294</v>
      </c>
      <c r="C1750" s="180">
        <v>1</v>
      </c>
    </row>
    <row r="1751" spans="1:3" x14ac:dyDescent="0.25">
      <c r="A1751" s="175">
        <v>20210409</v>
      </c>
      <c r="B1751" s="176">
        <v>44295</v>
      </c>
      <c r="C1751" s="179">
        <v>1</v>
      </c>
    </row>
    <row r="1752" spans="1:3" x14ac:dyDescent="0.25">
      <c r="A1752" s="177">
        <v>20210410</v>
      </c>
      <c r="B1752" s="178">
        <v>44296</v>
      </c>
      <c r="C1752" s="180">
        <v>0</v>
      </c>
    </row>
    <row r="1753" spans="1:3" x14ac:dyDescent="0.25">
      <c r="A1753" s="175">
        <v>20210411</v>
      </c>
      <c r="B1753" s="176">
        <v>44297</v>
      </c>
      <c r="C1753" s="179">
        <v>0</v>
      </c>
    </row>
    <row r="1754" spans="1:3" x14ac:dyDescent="0.25">
      <c r="A1754" s="177">
        <v>20210412</v>
      </c>
      <c r="B1754" s="178">
        <v>44298</v>
      </c>
      <c r="C1754" s="180">
        <v>1</v>
      </c>
    </row>
    <row r="1755" spans="1:3" x14ac:dyDescent="0.25">
      <c r="A1755" s="175">
        <v>20210413</v>
      </c>
      <c r="B1755" s="176">
        <v>44299</v>
      </c>
      <c r="C1755" s="179">
        <v>1</v>
      </c>
    </row>
    <row r="1756" spans="1:3" x14ac:dyDescent="0.25">
      <c r="A1756" s="177">
        <v>20210414</v>
      </c>
      <c r="B1756" s="178">
        <v>44300</v>
      </c>
      <c r="C1756" s="180">
        <v>1</v>
      </c>
    </row>
    <row r="1757" spans="1:3" x14ac:dyDescent="0.25">
      <c r="A1757" s="175">
        <v>20210415</v>
      </c>
      <c r="B1757" s="176">
        <v>44301</v>
      </c>
      <c r="C1757" s="179">
        <v>1</v>
      </c>
    </row>
    <row r="1758" spans="1:3" x14ac:dyDescent="0.25">
      <c r="A1758" s="177">
        <v>20210416</v>
      </c>
      <c r="B1758" s="178">
        <v>44302</v>
      </c>
      <c r="C1758" s="180">
        <v>1</v>
      </c>
    </row>
    <row r="1759" spans="1:3" x14ac:dyDescent="0.25">
      <c r="A1759" s="175">
        <v>20210417</v>
      </c>
      <c r="B1759" s="176">
        <v>44303</v>
      </c>
      <c r="C1759" s="179">
        <v>0</v>
      </c>
    </row>
    <row r="1760" spans="1:3" x14ac:dyDescent="0.25">
      <c r="A1760" s="177">
        <v>20210418</v>
      </c>
      <c r="B1760" s="178">
        <v>44304</v>
      </c>
      <c r="C1760" s="180">
        <v>0</v>
      </c>
    </row>
    <row r="1761" spans="1:3" x14ac:dyDescent="0.25">
      <c r="A1761" s="175">
        <v>20210419</v>
      </c>
      <c r="B1761" s="176">
        <v>44305</v>
      </c>
      <c r="C1761" s="179">
        <v>1</v>
      </c>
    </row>
    <row r="1762" spans="1:3" x14ac:dyDescent="0.25">
      <c r="A1762" s="177">
        <v>20210420</v>
      </c>
      <c r="B1762" s="178">
        <v>44306</v>
      </c>
      <c r="C1762" s="180">
        <v>1</v>
      </c>
    </row>
    <row r="1763" spans="1:3" x14ac:dyDescent="0.25">
      <c r="A1763" s="175">
        <v>20210421</v>
      </c>
      <c r="B1763" s="176">
        <v>44307</v>
      </c>
      <c r="C1763" s="179">
        <v>1</v>
      </c>
    </row>
    <row r="1764" spans="1:3" x14ac:dyDescent="0.25">
      <c r="A1764" s="177">
        <v>20210422</v>
      </c>
      <c r="B1764" s="178">
        <v>44308</v>
      </c>
      <c r="C1764" s="180">
        <v>1</v>
      </c>
    </row>
    <row r="1765" spans="1:3" x14ac:dyDescent="0.25">
      <c r="A1765" s="175">
        <v>20210423</v>
      </c>
      <c r="B1765" s="176">
        <v>44309</v>
      </c>
      <c r="C1765" s="179">
        <v>1</v>
      </c>
    </row>
    <row r="1766" spans="1:3" x14ac:dyDescent="0.25">
      <c r="A1766" s="177">
        <v>20210424</v>
      </c>
      <c r="B1766" s="178">
        <v>44310</v>
      </c>
      <c r="C1766" s="180">
        <v>0</v>
      </c>
    </row>
    <row r="1767" spans="1:3" x14ac:dyDescent="0.25">
      <c r="A1767" s="175">
        <v>20210425</v>
      </c>
      <c r="B1767" s="176">
        <v>44311</v>
      </c>
      <c r="C1767" s="179">
        <v>0</v>
      </c>
    </row>
    <row r="1768" spans="1:3" x14ac:dyDescent="0.25">
      <c r="A1768" s="177">
        <v>20210426</v>
      </c>
      <c r="B1768" s="178">
        <v>44312</v>
      </c>
      <c r="C1768" s="180">
        <v>1</v>
      </c>
    </row>
    <row r="1769" spans="1:3" x14ac:dyDescent="0.25">
      <c r="A1769" s="175">
        <v>20210427</v>
      </c>
      <c r="B1769" s="176">
        <v>44313</v>
      </c>
      <c r="C1769" s="179">
        <v>1</v>
      </c>
    </row>
    <row r="1770" spans="1:3" x14ac:dyDescent="0.25">
      <c r="A1770" s="177">
        <v>20210428</v>
      </c>
      <c r="B1770" s="178">
        <v>44314</v>
      </c>
      <c r="C1770" s="180">
        <v>1</v>
      </c>
    </row>
    <row r="1771" spans="1:3" x14ac:dyDescent="0.25">
      <c r="A1771" s="175">
        <v>20210429</v>
      </c>
      <c r="B1771" s="176">
        <v>44315</v>
      </c>
      <c r="C1771" s="179">
        <v>1</v>
      </c>
    </row>
    <row r="1772" spans="1:3" x14ac:dyDescent="0.25">
      <c r="A1772" s="177">
        <v>20210430</v>
      </c>
      <c r="B1772" s="178">
        <v>44316</v>
      </c>
      <c r="C1772" s="180">
        <v>1</v>
      </c>
    </row>
    <row r="1773" spans="1:3" x14ac:dyDescent="0.25">
      <c r="A1773" s="175">
        <v>20210501</v>
      </c>
      <c r="B1773" s="176">
        <v>44317</v>
      </c>
      <c r="C1773" s="179">
        <v>0</v>
      </c>
    </row>
    <row r="1774" spans="1:3" x14ac:dyDescent="0.25">
      <c r="A1774" s="177">
        <v>20210502</v>
      </c>
      <c r="B1774" s="178">
        <v>44318</v>
      </c>
      <c r="C1774" s="180">
        <v>0</v>
      </c>
    </row>
    <row r="1775" spans="1:3" x14ac:dyDescent="0.25">
      <c r="A1775" s="175">
        <v>20210503</v>
      </c>
      <c r="B1775" s="176">
        <v>44319</v>
      </c>
      <c r="C1775" s="179">
        <v>1</v>
      </c>
    </row>
    <row r="1776" spans="1:3" x14ac:dyDescent="0.25">
      <c r="A1776" s="177">
        <v>20210504</v>
      </c>
      <c r="B1776" s="178">
        <v>44320</v>
      </c>
      <c r="C1776" s="180">
        <v>1</v>
      </c>
    </row>
    <row r="1777" spans="1:3" x14ac:dyDescent="0.25">
      <c r="A1777" s="175">
        <v>20210505</v>
      </c>
      <c r="B1777" s="176">
        <v>44321</v>
      </c>
      <c r="C1777" s="179">
        <v>1</v>
      </c>
    </row>
    <row r="1778" spans="1:3" x14ac:dyDescent="0.25">
      <c r="A1778" s="177">
        <v>20210506</v>
      </c>
      <c r="B1778" s="178">
        <v>44322</v>
      </c>
      <c r="C1778" s="180">
        <v>1</v>
      </c>
    </row>
    <row r="1779" spans="1:3" x14ac:dyDescent="0.25">
      <c r="A1779" s="175">
        <v>20210507</v>
      </c>
      <c r="B1779" s="176">
        <v>44323</v>
      </c>
      <c r="C1779" s="179">
        <v>1</v>
      </c>
    </row>
    <row r="1780" spans="1:3" x14ac:dyDescent="0.25">
      <c r="A1780" s="177">
        <v>20210508</v>
      </c>
      <c r="B1780" s="178">
        <v>44324</v>
      </c>
      <c r="C1780" s="180">
        <v>0</v>
      </c>
    </row>
    <row r="1781" spans="1:3" x14ac:dyDescent="0.25">
      <c r="A1781" s="175">
        <v>20210509</v>
      </c>
      <c r="B1781" s="176">
        <v>44325</v>
      </c>
      <c r="C1781" s="179">
        <v>0</v>
      </c>
    </row>
    <row r="1782" spans="1:3" x14ac:dyDescent="0.25">
      <c r="A1782" s="177">
        <v>20210510</v>
      </c>
      <c r="B1782" s="178">
        <v>44326</v>
      </c>
      <c r="C1782" s="180">
        <v>1</v>
      </c>
    </row>
    <row r="1783" spans="1:3" x14ac:dyDescent="0.25">
      <c r="A1783" s="175">
        <v>20210511</v>
      </c>
      <c r="B1783" s="176">
        <v>44327</v>
      </c>
      <c r="C1783" s="179">
        <v>1</v>
      </c>
    </row>
    <row r="1784" spans="1:3" x14ac:dyDescent="0.25">
      <c r="A1784" s="177">
        <v>20210512</v>
      </c>
      <c r="B1784" s="178">
        <v>44328</v>
      </c>
      <c r="C1784" s="180">
        <v>1</v>
      </c>
    </row>
    <row r="1785" spans="1:3" x14ac:dyDescent="0.25">
      <c r="A1785" s="175">
        <v>20210513</v>
      </c>
      <c r="B1785" s="176">
        <v>44329</v>
      </c>
      <c r="C1785" s="179">
        <v>0</v>
      </c>
    </row>
    <row r="1786" spans="1:3" x14ac:dyDescent="0.25">
      <c r="A1786" s="177">
        <v>20210514</v>
      </c>
      <c r="B1786" s="178">
        <v>44330</v>
      </c>
      <c r="C1786" s="180">
        <v>1</v>
      </c>
    </row>
    <row r="1787" spans="1:3" x14ac:dyDescent="0.25">
      <c r="A1787" s="175">
        <v>20210515</v>
      </c>
      <c r="B1787" s="176">
        <v>44331</v>
      </c>
      <c r="C1787" s="179">
        <v>0</v>
      </c>
    </row>
    <row r="1788" spans="1:3" x14ac:dyDescent="0.25">
      <c r="A1788" s="177">
        <v>20210516</v>
      </c>
      <c r="B1788" s="178">
        <v>44332</v>
      </c>
      <c r="C1788" s="180">
        <v>0</v>
      </c>
    </row>
    <row r="1789" spans="1:3" x14ac:dyDescent="0.25">
      <c r="A1789" s="175">
        <v>20210517</v>
      </c>
      <c r="B1789" s="176">
        <v>44333</v>
      </c>
      <c r="C1789" s="179">
        <v>0</v>
      </c>
    </row>
    <row r="1790" spans="1:3" x14ac:dyDescent="0.25">
      <c r="A1790" s="177">
        <v>20210518</v>
      </c>
      <c r="B1790" s="178">
        <v>44334</v>
      </c>
      <c r="C1790" s="180">
        <v>1</v>
      </c>
    </row>
    <row r="1791" spans="1:3" x14ac:dyDescent="0.25">
      <c r="A1791" s="175">
        <v>20210519</v>
      </c>
      <c r="B1791" s="176">
        <v>44335</v>
      </c>
      <c r="C1791" s="179">
        <v>1</v>
      </c>
    </row>
    <row r="1792" spans="1:3" x14ac:dyDescent="0.25">
      <c r="A1792" s="177">
        <v>20210520</v>
      </c>
      <c r="B1792" s="178">
        <v>44336</v>
      </c>
      <c r="C1792" s="180">
        <v>1</v>
      </c>
    </row>
    <row r="1793" spans="1:3" x14ac:dyDescent="0.25">
      <c r="A1793" s="175">
        <v>20210521</v>
      </c>
      <c r="B1793" s="176">
        <v>44337</v>
      </c>
      <c r="C1793" s="179">
        <v>1</v>
      </c>
    </row>
    <row r="1794" spans="1:3" x14ac:dyDescent="0.25">
      <c r="A1794" s="177">
        <v>20210522</v>
      </c>
      <c r="B1794" s="178">
        <v>44338</v>
      </c>
      <c r="C1794" s="180">
        <v>0</v>
      </c>
    </row>
    <row r="1795" spans="1:3" x14ac:dyDescent="0.25">
      <c r="A1795" s="175">
        <v>20210523</v>
      </c>
      <c r="B1795" s="176">
        <v>44339</v>
      </c>
      <c r="C1795" s="179">
        <v>0</v>
      </c>
    </row>
    <row r="1796" spans="1:3" x14ac:dyDescent="0.25">
      <c r="A1796" s="177">
        <v>20210524</v>
      </c>
      <c r="B1796" s="178">
        <v>44340</v>
      </c>
      <c r="C1796" s="180">
        <v>0</v>
      </c>
    </row>
    <row r="1797" spans="1:3" x14ac:dyDescent="0.25">
      <c r="A1797" s="175">
        <v>20210525</v>
      </c>
      <c r="B1797" s="176">
        <v>44341</v>
      </c>
      <c r="C1797" s="179">
        <v>1</v>
      </c>
    </row>
    <row r="1798" spans="1:3" x14ac:dyDescent="0.25">
      <c r="A1798" s="177">
        <v>20210526</v>
      </c>
      <c r="B1798" s="178">
        <v>44342</v>
      </c>
      <c r="C1798" s="180">
        <v>1</v>
      </c>
    </row>
    <row r="1799" spans="1:3" x14ac:dyDescent="0.25">
      <c r="A1799" s="175">
        <v>20210527</v>
      </c>
      <c r="B1799" s="176">
        <v>44343</v>
      </c>
      <c r="C1799" s="179">
        <v>1</v>
      </c>
    </row>
    <row r="1800" spans="1:3" x14ac:dyDescent="0.25">
      <c r="A1800" s="177">
        <v>20210528</v>
      </c>
      <c r="B1800" s="178">
        <v>44344</v>
      </c>
      <c r="C1800" s="180">
        <v>1</v>
      </c>
    </row>
    <row r="1801" spans="1:3" x14ac:dyDescent="0.25">
      <c r="A1801" s="175">
        <v>20210529</v>
      </c>
      <c r="B1801" s="176">
        <v>44345</v>
      </c>
      <c r="C1801" s="179">
        <v>0</v>
      </c>
    </row>
    <row r="1802" spans="1:3" x14ac:dyDescent="0.25">
      <c r="A1802" s="177">
        <v>20210530</v>
      </c>
      <c r="B1802" s="178">
        <v>44346</v>
      </c>
      <c r="C1802" s="180">
        <v>0</v>
      </c>
    </row>
    <row r="1803" spans="1:3" x14ac:dyDescent="0.25">
      <c r="A1803" s="175">
        <v>20210531</v>
      </c>
      <c r="B1803" s="176">
        <v>44347</v>
      </c>
      <c r="C1803" s="179">
        <v>1</v>
      </c>
    </row>
    <row r="1804" spans="1:3" x14ac:dyDescent="0.25">
      <c r="A1804" s="177">
        <v>20210601</v>
      </c>
      <c r="B1804" s="178">
        <v>44348</v>
      </c>
      <c r="C1804" s="180">
        <v>1</v>
      </c>
    </row>
    <row r="1805" spans="1:3" x14ac:dyDescent="0.25">
      <c r="A1805" s="175">
        <v>20210602</v>
      </c>
      <c r="B1805" s="176">
        <v>44349</v>
      </c>
      <c r="C1805" s="179">
        <v>1</v>
      </c>
    </row>
    <row r="1806" spans="1:3" x14ac:dyDescent="0.25">
      <c r="A1806" s="177">
        <v>20210603</v>
      </c>
      <c r="B1806" s="178">
        <v>44350</v>
      </c>
      <c r="C1806" s="180">
        <v>1</v>
      </c>
    </row>
    <row r="1807" spans="1:3" x14ac:dyDescent="0.25">
      <c r="A1807" s="175">
        <v>20210604</v>
      </c>
      <c r="B1807" s="176">
        <v>44351</v>
      </c>
      <c r="C1807" s="179">
        <v>1</v>
      </c>
    </row>
    <row r="1808" spans="1:3" x14ac:dyDescent="0.25">
      <c r="A1808" s="177">
        <v>20210605</v>
      </c>
      <c r="B1808" s="178">
        <v>44352</v>
      </c>
      <c r="C1808" s="180">
        <v>0</v>
      </c>
    </row>
    <row r="1809" spans="1:3" x14ac:dyDescent="0.25">
      <c r="A1809" s="175">
        <v>20210606</v>
      </c>
      <c r="B1809" s="176">
        <v>44353</v>
      </c>
      <c r="C1809" s="179">
        <v>0</v>
      </c>
    </row>
    <row r="1810" spans="1:3" x14ac:dyDescent="0.25">
      <c r="A1810" s="177">
        <v>20210607</v>
      </c>
      <c r="B1810" s="178">
        <v>44354</v>
      </c>
      <c r="C1810" s="180">
        <v>1</v>
      </c>
    </row>
    <row r="1811" spans="1:3" x14ac:dyDescent="0.25">
      <c r="A1811" s="175">
        <v>20210608</v>
      </c>
      <c r="B1811" s="176">
        <v>44355</v>
      </c>
      <c r="C1811" s="179">
        <v>1</v>
      </c>
    </row>
    <row r="1812" spans="1:3" x14ac:dyDescent="0.25">
      <c r="A1812" s="177">
        <v>20210609</v>
      </c>
      <c r="B1812" s="178">
        <v>44356</v>
      </c>
      <c r="C1812" s="180">
        <v>1</v>
      </c>
    </row>
    <row r="1813" spans="1:3" x14ac:dyDescent="0.25">
      <c r="A1813" s="175">
        <v>20210610</v>
      </c>
      <c r="B1813" s="176">
        <v>44357</v>
      </c>
      <c r="C1813" s="179">
        <v>1</v>
      </c>
    </row>
    <row r="1814" spans="1:3" x14ac:dyDescent="0.25">
      <c r="A1814" s="177">
        <v>20210611</v>
      </c>
      <c r="B1814" s="178">
        <v>44358</v>
      </c>
      <c r="C1814" s="180">
        <v>1</v>
      </c>
    </row>
    <row r="1815" spans="1:3" x14ac:dyDescent="0.25">
      <c r="A1815" s="175">
        <v>20210612</v>
      </c>
      <c r="B1815" s="176">
        <v>44359</v>
      </c>
      <c r="C1815" s="179">
        <v>0</v>
      </c>
    </row>
    <row r="1816" spans="1:3" x14ac:dyDescent="0.25">
      <c r="A1816" s="177">
        <v>20210613</v>
      </c>
      <c r="B1816" s="178">
        <v>44360</v>
      </c>
      <c r="C1816" s="180">
        <v>0</v>
      </c>
    </row>
    <row r="1817" spans="1:3" x14ac:dyDescent="0.25">
      <c r="A1817" s="175">
        <v>20210614</v>
      </c>
      <c r="B1817" s="176">
        <v>44361</v>
      </c>
      <c r="C1817" s="179">
        <v>1</v>
      </c>
    </row>
    <row r="1818" spans="1:3" x14ac:dyDescent="0.25">
      <c r="A1818" s="177">
        <v>20210615</v>
      </c>
      <c r="B1818" s="178">
        <v>44362</v>
      </c>
      <c r="C1818" s="180">
        <v>1</v>
      </c>
    </row>
    <row r="1819" spans="1:3" x14ac:dyDescent="0.25">
      <c r="A1819" s="175">
        <v>20210616</v>
      </c>
      <c r="B1819" s="176">
        <v>44363</v>
      </c>
      <c r="C1819" s="179">
        <v>1</v>
      </c>
    </row>
    <row r="1820" spans="1:3" x14ac:dyDescent="0.25">
      <c r="A1820" s="177">
        <v>20210617</v>
      </c>
      <c r="B1820" s="178">
        <v>44364</v>
      </c>
      <c r="C1820" s="180">
        <v>1</v>
      </c>
    </row>
    <row r="1821" spans="1:3" x14ac:dyDescent="0.25">
      <c r="A1821" s="175">
        <v>20210618</v>
      </c>
      <c r="B1821" s="176">
        <v>44365</v>
      </c>
      <c r="C1821" s="179">
        <v>1</v>
      </c>
    </row>
    <row r="1822" spans="1:3" x14ac:dyDescent="0.25">
      <c r="A1822" s="177">
        <v>20210619</v>
      </c>
      <c r="B1822" s="178">
        <v>44366</v>
      </c>
      <c r="C1822" s="180">
        <v>0</v>
      </c>
    </row>
    <row r="1823" spans="1:3" x14ac:dyDescent="0.25">
      <c r="A1823" s="175">
        <v>20210620</v>
      </c>
      <c r="B1823" s="176">
        <v>44367</v>
      </c>
      <c r="C1823" s="179">
        <v>0</v>
      </c>
    </row>
    <row r="1824" spans="1:3" x14ac:dyDescent="0.25">
      <c r="A1824" s="177">
        <v>20210621</v>
      </c>
      <c r="B1824" s="178">
        <v>44368</v>
      </c>
      <c r="C1824" s="180">
        <v>1</v>
      </c>
    </row>
    <row r="1825" spans="1:3" x14ac:dyDescent="0.25">
      <c r="A1825" s="175">
        <v>20210622</v>
      </c>
      <c r="B1825" s="176">
        <v>44369</v>
      </c>
      <c r="C1825" s="179">
        <v>1</v>
      </c>
    </row>
    <row r="1826" spans="1:3" x14ac:dyDescent="0.25">
      <c r="A1826" s="177">
        <v>20210623</v>
      </c>
      <c r="B1826" s="178">
        <v>44370</v>
      </c>
      <c r="C1826" s="180">
        <v>1</v>
      </c>
    </row>
    <row r="1827" spans="1:3" x14ac:dyDescent="0.25">
      <c r="A1827" s="175">
        <v>20210624</v>
      </c>
      <c r="B1827" s="176">
        <v>44371</v>
      </c>
      <c r="C1827" s="179">
        <v>1</v>
      </c>
    </row>
    <row r="1828" spans="1:3" x14ac:dyDescent="0.25">
      <c r="A1828" s="177">
        <v>20210625</v>
      </c>
      <c r="B1828" s="178">
        <v>44372</v>
      </c>
      <c r="C1828" s="180">
        <v>1</v>
      </c>
    </row>
    <row r="1829" spans="1:3" x14ac:dyDescent="0.25">
      <c r="A1829" s="175">
        <v>20210626</v>
      </c>
      <c r="B1829" s="176">
        <v>44373</v>
      </c>
      <c r="C1829" s="179">
        <v>0</v>
      </c>
    </row>
    <row r="1830" spans="1:3" x14ac:dyDescent="0.25">
      <c r="A1830" s="177">
        <v>20210627</v>
      </c>
      <c r="B1830" s="178">
        <v>44374</v>
      </c>
      <c r="C1830" s="180">
        <v>0</v>
      </c>
    </row>
    <row r="1831" spans="1:3" x14ac:dyDescent="0.25">
      <c r="A1831" s="175">
        <v>20210628</v>
      </c>
      <c r="B1831" s="176">
        <v>44375</v>
      </c>
      <c r="C1831" s="179">
        <v>1</v>
      </c>
    </row>
    <row r="1832" spans="1:3" x14ac:dyDescent="0.25">
      <c r="A1832" s="177">
        <v>20210629</v>
      </c>
      <c r="B1832" s="178">
        <v>44376</v>
      </c>
      <c r="C1832" s="180">
        <v>1</v>
      </c>
    </row>
    <row r="1833" spans="1:3" x14ac:dyDescent="0.25">
      <c r="A1833" s="175">
        <v>20210630</v>
      </c>
      <c r="B1833" s="176">
        <v>44377</v>
      </c>
      <c r="C1833" s="179">
        <v>1</v>
      </c>
    </row>
    <row r="1834" spans="1:3" x14ac:dyDescent="0.25">
      <c r="A1834" s="177">
        <v>20210701</v>
      </c>
      <c r="B1834" s="178">
        <v>44378</v>
      </c>
      <c r="C1834" s="180">
        <v>1</v>
      </c>
    </row>
    <row r="1835" spans="1:3" x14ac:dyDescent="0.25">
      <c r="A1835" s="175">
        <v>20210702</v>
      </c>
      <c r="B1835" s="176">
        <v>44379</v>
      </c>
      <c r="C1835" s="179">
        <v>1</v>
      </c>
    </row>
    <row r="1836" spans="1:3" x14ac:dyDescent="0.25">
      <c r="A1836" s="177">
        <v>20210703</v>
      </c>
      <c r="B1836" s="178">
        <v>44380</v>
      </c>
      <c r="C1836" s="180">
        <v>0</v>
      </c>
    </row>
    <row r="1837" spans="1:3" x14ac:dyDescent="0.25">
      <c r="A1837" s="175">
        <v>20210704</v>
      </c>
      <c r="B1837" s="176">
        <v>44381</v>
      </c>
      <c r="C1837" s="179">
        <v>0</v>
      </c>
    </row>
    <row r="1838" spans="1:3" x14ac:dyDescent="0.25">
      <c r="A1838" s="177">
        <v>20210705</v>
      </c>
      <c r="B1838" s="178">
        <v>44382</v>
      </c>
      <c r="C1838" s="180">
        <v>1</v>
      </c>
    </row>
    <row r="1839" spans="1:3" x14ac:dyDescent="0.25">
      <c r="A1839" s="175">
        <v>20210706</v>
      </c>
      <c r="B1839" s="176">
        <v>44383</v>
      </c>
      <c r="C1839" s="179">
        <v>1</v>
      </c>
    </row>
    <row r="1840" spans="1:3" x14ac:dyDescent="0.25">
      <c r="A1840" s="177">
        <v>20210707</v>
      </c>
      <c r="B1840" s="178">
        <v>44384</v>
      </c>
      <c r="C1840" s="180">
        <v>1</v>
      </c>
    </row>
    <row r="1841" spans="1:3" x14ac:dyDescent="0.25">
      <c r="A1841" s="175">
        <v>20210708</v>
      </c>
      <c r="B1841" s="176">
        <v>44385</v>
      </c>
      <c r="C1841" s="179">
        <v>1</v>
      </c>
    </row>
    <row r="1842" spans="1:3" x14ac:dyDescent="0.25">
      <c r="A1842" s="177">
        <v>20210709</v>
      </c>
      <c r="B1842" s="178">
        <v>44386</v>
      </c>
      <c r="C1842" s="180">
        <v>1</v>
      </c>
    </row>
    <row r="1843" spans="1:3" x14ac:dyDescent="0.25">
      <c r="A1843" s="175">
        <v>20210710</v>
      </c>
      <c r="B1843" s="176">
        <v>44387</v>
      </c>
      <c r="C1843" s="179">
        <v>0</v>
      </c>
    </row>
    <row r="1844" spans="1:3" x14ac:dyDescent="0.25">
      <c r="A1844" s="177">
        <v>20210711</v>
      </c>
      <c r="B1844" s="178">
        <v>44388</v>
      </c>
      <c r="C1844" s="180">
        <v>0</v>
      </c>
    </row>
    <row r="1845" spans="1:3" x14ac:dyDescent="0.25">
      <c r="A1845" s="175">
        <v>20210712</v>
      </c>
      <c r="B1845" s="176">
        <v>44389</v>
      </c>
      <c r="C1845" s="179">
        <v>1</v>
      </c>
    </row>
    <row r="1846" spans="1:3" x14ac:dyDescent="0.25">
      <c r="A1846" s="177">
        <v>20210713</v>
      </c>
      <c r="B1846" s="178">
        <v>44390</v>
      </c>
      <c r="C1846" s="180">
        <v>1</v>
      </c>
    </row>
    <row r="1847" spans="1:3" x14ac:dyDescent="0.25">
      <c r="A1847" s="175">
        <v>20210714</v>
      </c>
      <c r="B1847" s="176">
        <v>44391</v>
      </c>
      <c r="C1847" s="179">
        <v>1</v>
      </c>
    </row>
    <row r="1848" spans="1:3" x14ac:dyDescent="0.25">
      <c r="A1848" s="177">
        <v>20210715</v>
      </c>
      <c r="B1848" s="178">
        <v>44392</v>
      </c>
      <c r="C1848" s="180">
        <v>1</v>
      </c>
    </row>
    <row r="1849" spans="1:3" x14ac:dyDescent="0.25">
      <c r="A1849" s="175">
        <v>20210716</v>
      </c>
      <c r="B1849" s="176">
        <v>44393</v>
      </c>
      <c r="C1849" s="179">
        <v>1</v>
      </c>
    </row>
    <row r="1850" spans="1:3" x14ac:dyDescent="0.25">
      <c r="A1850" s="177">
        <v>20210717</v>
      </c>
      <c r="B1850" s="178">
        <v>44394</v>
      </c>
      <c r="C1850" s="180">
        <v>0</v>
      </c>
    </row>
    <row r="1851" spans="1:3" x14ac:dyDescent="0.25">
      <c r="A1851" s="175">
        <v>20210718</v>
      </c>
      <c r="B1851" s="176">
        <v>44395</v>
      </c>
      <c r="C1851" s="179">
        <v>0</v>
      </c>
    </row>
    <row r="1852" spans="1:3" x14ac:dyDescent="0.25">
      <c r="A1852" s="177">
        <v>20210719</v>
      </c>
      <c r="B1852" s="178">
        <v>44396</v>
      </c>
      <c r="C1852" s="180">
        <v>1</v>
      </c>
    </row>
    <row r="1853" spans="1:3" x14ac:dyDescent="0.25">
      <c r="A1853" s="175">
        <v>20210720</v>
      </c>
      <c r="B1853" s="176">
        <v>44397</v>
      </c>
      <c r="C1853" s="179">
        <v>1</v>
      </c>
    </row>
    <row r="1854" spans="1:3" x14ac:dyDescent="0.25">
      <c r="A1854" s="177">
        <v>20210721</v>
      </c>
      <c r="B1854" s="178">
        <v>44398</v>
      </c>
      <c r="C1854" s="180">
        <v>1</v>
      </c>
    </row>
    <row r="1855" spans="1:3" x14ac:dyDescent="0.25">
      <c r="A1855" s="175">
        <v>20210722</v>
      </c>
      <c r="B1855" s="176">
        <v>44399</v>
      </c>
      <c r="C1855" s="179">
        <v>1</v>
      </c>
    </row>
    <row r="1856" spans="1:3" x14ac:dyDescent="0.25">
      <c r="A1856" s="177">
        <v>20210723</v>
      </c>
      <c r="B1856" s="178">
        <v>44400</v>
      </c>
      <c r="C1856" s="180">
        <v>1</v>
      </c>
    </row>
    <row r="1857" spans="1:3" x14ac:dyDescent="0.25">
      <c r="A1857" s="175">
        <v>20210724</v>
      </c>
      <c r="B1857" s="176">
        <v>44401</v>
      </c>
      <c r="C1857" s="179">
        <v>0</v>
      </c>
    </row>
    <row r="1858" spans="1:3" x14ac:dyDescent="0.25">
      <c r="A1858" s="177">
        <v>20210725</v>
      </c>
      <c r="B1858" s="178">
        <v>44402</v>
      </c>
      <c r="C1858" s="180">
        <v>0</v>
      </c>
    </row>
    <row r="1859" spans="1:3" x14ac:dyDescent="0.25">
      <c r="A1859" s="175">
        <v>20210726</v>
      </c>
      <c r="B1859" s="176">
        <v>44403</v>
      </c>
      <c r="C1859" s="179">
        <v>1</v>
      </c>
    </row>
    <row r="1860" spans="1:3" x14ac:dyDescent="0.25">
      <c r="A1860" s="177">
        <v>20210727</v>
      </c>
      <c r="B1860" s="178">
        <v>44404</v>
      </c>
      <c r="C1860" s="180">
        <v>1</v>
      </c>
    </row>
    <row r="1861" spans="1:3" x14ac:dyDescent="0.25">
      <c r="A1861" s="175">
        <v>20210728</v>
      </c>
      <c r="B1861" s="176">
        <v>44405</v>
      </c>
      <c r="C1861" s="179">
        <v>1</v>
      </c>
    </row>
    <row r="1862" spans="1:3" x14ac:dyDescent="0.25">
      <c r="A1862" s="177">
        <v>20210729</v>
      </c>
      <c r="B1862" s="178">
        <v>44406</v>
      </c>
      <c r="C1862" s="180">
        <v>1</v>
      </c>
    </row>
    <row r="1863" spans="1:3" x14ac:dyDescent="0.25">
      <c r="A1863" s="175">
        <v>20210730</v>
      </c>
      <c r="B1863" s="176">
        <v>44407</v>
      </c>
      <c r="C1863" s="179">
        <v>1</v>
      </c>
    </row>
    <row r="1864" spans="1:3" x14ac:dyDescent="0.25">
      <c r="A1864" s="177">
        <v>20210731</v>
      </c>
      <c r="B1864" s="178">
        <v>44408</v>
      </c>
      <c r="C1864" s="180">
        <v>0</v>
      </c>
    </row>
    <row r="1865" spans="1:3" x14ac:dyDescent="0.25">
      <c r="A1865" s="175">
        <v>20210801</v>
      </c>
      <c r="B1865" s="176">
        <v>44409</v>
      </c>
      <c r="C1865" s="179">
        <v>0</v>
      </c>
    </row>
    <row r="1866" spans="1:3" x14ac:dyDescent="0.25">
      <c r="A1866" s="177">
        <v>20210802</v>
      </c>
      <c r="B1866" s="178">
        <v>44410</v>
      </c>
      <c r="C1866" s="180">
        <v>1</v>
      </c>
    </row>
    <row r="1867" spans="1:3" x14ac:dyDescent="0.25">
      <c r="A1867" s="175">
        <v>20210803</v>
      </c>
      <c r="B1867" s="176">
        <v>44411</v>
      </c>
      <c r="C1867" s="179">
        <v>1</v>
      </c>
    </row>
    <row r="1868" spans="1:3" x14ac:dyDescent="0.25">
      <c r="A1868" s="177">
        <v>20210804</v>
      </c>
      <c r="B1868" s="178">
        <v>44412</v>
      </c>
      <c r="C1868" s="180">
        <v>1</v>
      </c>
    </row>
    <row r="1869" spans="1:3" x14ac:dyDescent="0.25">
      <c r="A1869" s="175">
        <v>20210805</v>
      </c>
      <c r="B1869" s="176">
        <v>44413</v>
      </c>
      <c r="C1869" s="179">
        <v>1</v>
      </c>
    </row>
    <row r="1870" spans="1:3" x14ac:dyDescent="0.25">
      <c r="A1870" s="177">
        <v>20210806</v>
      </c>
      <c r="B1870" s="178">
        <v>44414</v>
      </c>
      <c r="C1870" s="180">
        <v>1</v>
      </c>
    </row>
    <row r="1871" spans="1:3" x14ac:dyDescent="0.25">
      <c r="A1871" s="175">
        <v>20210807</v>
      </c>
      <c r="B1871" s="176">
        <v>44415</v>
      </c>
      <c r="C1871" s="179">
        <v>0</v>
      </c>
    </row>
    <row r="1872" spans="1:3" x14ac:dyDescent="0.25">
      <c r="A1872" s="177">
        <v>20210808</v>
      </c>
      <c r="B1872" s="178">
        <v>44416</v>
      </c>
      <c r="C1872" s="180">
        <v>0</v>
      </c>
    </row>
    <row r="1873" spans="1:3" x14ac:dyDescent="0.25">
      <c r="A1873" s="175">
        <v>20210809</v>
      </c>
      <c r="B1873" s="176">
        <v>44417</v>
      </c>
      <c r="C1873" s="179">
        <v>1</v>
      </c>
    </row>
    <row r="1874" spans="1:3" x14ac:dyDescent="0.25">
      <c r="A1874" s="177">
        <v>20210810</v>
      </c>
      <c r="B1874" s="178">
        <v>44418</v>
      </c>
      <c r="C1874" s="180">
        <v>1</v>
      </c>
    </row>
    <row r="1875" spans="1:3" x14ac:dyDescent="0.25">
      <c r="A1875" s="175">
        <v>20210811</v>
      </c>
      <c r="B1875" s="176">
        <v>44419</v>
      </c>
      <c r="C1875" s="179">
        <v>1</v>
      </c>
    </row>
    <row r="1876" spans="1:3" x14ac:dyDescent="0.25">
      <c r="A1876" s="177">
        <v>20210812</v>
      </c>
      <c r="B1876" s="178">
        <v>44420</v>
      </c>
      <c r="C1876" s="180">
        <v>1</v>
      </c>
    </row>
    <row r="1877" spans="1:3" x14ac:dyDescent="0.25">
      <c r="A1877" s="175">
        <v>20210813</v>
      </c>
      <c r="B1877" s="176">
        <v>44421</v>
      </c>
      <c r="C1877" s="179">
        <v>1</v>
      </c>
    </row>
    <row r="1878" spans="1:3" x14ac:dyDescent="0.25">
      <c r="A1878" s="177">
        <v>20210814</v>
      </c>
      <c r="B1878" s="178">
        <v>44422</v>
      </c>
      <c r="C1878" s="180">
        <v>0</v>
      </c>
    </row>
    <row r="1879" spans="1:3" x14ac:dyDescent="0.25">
      <c r="A1879" s="175">
        <v>20210815</v>
      </c>
      <c r="B1879" s="176">
        <v>44423</v>
      </c>
      <c r="C1879" s="179">
        <v>0</v>
      </c>
    </row>
    <row r="1880" spans="1:3" x14ac:dyDescent="0.25">
      <c r="A1880" s="177">
        <v>20210816</v>
      </c>
      <c r="B1880" s="178">
        <v>44424</v>
      </c>
      <c r="C1880" s="180">
        <v>1</v>
      </c>
    </row>
    <row r="1881" spans="1:3" x14ac:dyDescent="0.25">
      <c r="A1881" s="175">
        <v>20210817</v>
      </c>
      <c r="B1881" s="176">
        <v>44425</v>
      </c>
      <c r="C1881" s="179">
        <v>1</v>
      </c>
    </row>
    <row r="1882" spans="1:3" x14ac:dyDescent="0.25">
      <c r="A1882" s="177">
        <v>20210818</v>
      </c>
      <c r="B1882" s="178">
        <v>44426</v>
      </c>
      <c r="C1882" s="180">
        <v>1</v>
      </c>
    </row>
    <row r="1883" spans="1:3" x14ac:dyDescent="0.25">
      <c r="A1883" s="175">
        <v>20210819</v>
      </c>
      <c r="B1883" s="176">
        <v>44427</v>
      </c>
      <c r="C1883" s="179">
        <v>1</v>
      </c>
    </row>
    <row r="1884" spans="1:3" x14ac:dyDescent="0.25">
      <c r="A1884" s="177">
        <v>20210820</v>
      </c>
      <c r="B1884" s="178">
        <v>44428</v>
      </c>
      <c r="C1884" s="180">
        <v>1</v>
      </c>
    </row>
    <row r="1885" spans="1:3" x14ac:dyDescent="0.25">
      <c r="A1885" s="175">
        <v>20210821</v>
      </c>
      <c r="B1885" s="176">
        <v>44429</v>
      </c>
      <c r="C1885" s="179">
        <v>0</v>
      </c>
    </row>
    <row r="1886" spans="1:3" x14ac:dyDescent="0.25">
      <c r="A1886" s="177">
        <v>20210822</v>
      </c>
      <c r="B1886" s="178">
        <v>44430</v>
      </c>
      <c r="C1886" s="180">
        <v>0</v>
      </c>
    </row>
    <row r="1887" spans="1:3" x14ac:dyDescent="0.25">
      <c r="A1887" s="175">
        <v>20210823</v>
      </c>
      <c r="B1887" s="176">
        <v>44431</v>
      </c>
      <c r="C1887" s="179">
        <v>1</v>
      </c>
    </row>
    <row r="1888" spans="1:3" x14ac:dyDescent="0.25">
      <c r="A1888" s="177">
        <v>20210824</v>
      </c>
      <c r="B1888" s="178">
        <v>44432</v>
      </c>
      <c r="C1888" s="180">
        <v>1</v>
      </c>
    </row>
    <row r="1889" spans="1:3" x14ac:dyDescent="0.25">
      <c r="A1889" s="175">
        <v>20210825</v>
      </c>
      <c r="B1889" s="176">
        <v>44433</v>
      </c>
      <c r="C1889" s="179">
        <v>1</v>
      </c>
    </row>
    <row r="1890" spans="1:3" x14ac:dyDescent="0.25">
      <c r="A1890" s="177">
        <v>20210826</v>
      </c>
      <c r="B1890" s="178">
        <v>44434</v>
      </c>
      <c r="C1890" s="180">
        <v>1</v>
      </c>
    </row>
    <row r="1891" spans="1:3" x14ac:dyDescent="0.25">
      <c r="A1891" s="175">
        <v>20210827</v>
      </c>
      <c r="B1891" s="176">
        <v>44435</v>
      </c>
      <c r="C1891" s="179">
        <v>1</v>
      </c>
    </row>
    <row r="1892" spans="1:3" x14ac:dyDescent="0.25">
      <c r="A1892" s="177">
        <v>20210828</v>
      </c>
      <c r="B1892" s="178">
        <v>44436</v>
      </c>
      <c r="C1892" s="180">
        <v>0</v>
      </c>
    </row>
    <row r="1893" spans="1:3" x14ac:dyDescent="0.25">
      <c r="A1893" s="175">
        <v>20210829</v>
      </c>
      <c r="B1893" s="176">
        <v>44437</v>
      </c>
      <c r="C1893" s="179">
        <v>0</v>
      </c>
    </row>
    <row r="1894" spans="1:3" x14ac:dyDescent="0.25">
      <c r="A1894" s="177">
        <v>20210830</v>
      </c>
      <c r="B1894" s="178">
        <v>44438</v>
      </c>
      <c r="C1894" s="180">
        <v>1</v>
      </c>
    </row>
    <row r="1895" spans="1:3" x14ac:dyDescent="0.25">
      <c r="A1895" s="175">
        <v>20210831</v>
      </c>
      <c r="B1895" s="176">
        <v>44439</v>
      </c>
      <c r="C1895" s="179">
        <v>1</v>
      </c>
    </row>
    <row r="1896" spans="1:3" x14ac:dyDescent="0.25">
      <c r="A1896" s="177">
        <v>20210901</v>
      </c>
      <c r="B1896" s="178">
        <v>44440</v>
      </c>
      <c r="C1896" s="180">
        <v>1</v>
      </c>
    </row>
    <row r="1897" spans="1:3" x14ac:dyDescent="0.25">
      <c r="A1897" s="175">
        <v>20210902</v>
      </c>
      <c r="B1897" s="176">
        <v>44441</v>
      </c>
      <c r="C1897" s="179">
        <v>1</v>
      </c>
    </row>
    <row r="1898" spans="1:3" x14ac:dyDescent="0.25">
      <c r="A1898" s="177">
        <v>20210903</v>
      </c>
      <c r="B1898" s="178">
        <v>44442</v>
      </c>
      <c r="C1898" s="180">
        <v>1</v>
      </c>
    </row>
    <row r="1899" spans="1:3" x14ac:dyDescent="0.25">
      <c r="A1899" s="175">
        <v>20210904</v>
      </c>
      <c r="B1899" s="176">
        <v>44443</v>
      </c>
      <c r="C1899" s="179">
        <v>0</v>
      </c>
    </row>
    <row r="1900" spans="1:3" x14ac:dyDescent="0.25">
      <c r="A1900" s="177">
        <v>20210905</v>
      </c>
      <c r="B1900" s="178">
        <v>44444</v>
      </c>
      <c r="C1900" s="180">
        <v>0</v>
      </c>
    </row>
    <row r="1901" spans="1:3" x14ac:dyDescent="0.25">
      <c r="A1901" s="175">
        <v>20210906</v>
      </c>
      <c r="B1901" s="176">
        <v>44445</v>
      </c>
      <c r="C1901" s="179">
        <v>1</v>
      </c>
    </row>
    <row r="1902" spans="1:3" x14ac:dyDescent="0.25">
      <c r="A1902" s="177">
        <v>20210907</v>
      </c>
      <c r="B1902" s="178">
        <v>44446</v>
      </c>
      <c r="C1902" s="180">
        <v>1</v>
      </c>
    </row>
    <row r="1903" spans="1:3" x14ac:dyDescent="0.25">
      <c r="A1903" s="175">
        <v>20210908</v>
      </c>
      <c r="B1903" s="176">
        <v>44447</v>
      </c>
      <c r="C1903" s="179">
        <v>1</v>
      </c>
    </row>
    <row r="1904" spans="1:3" x14ac:dyDescent="0.25">
      <c r="A1904" s="177">
        <v>20210909</v>
      </c>
      <c r="B1904" s="178">
        <v>44448</v>
      </c>
      <c r="C1904" s="180">
        <v>1</v>
      </c>
    </row>
    <row r="1905" spans="1:3" x14ac:dyDescent="0.25">
      <c r="A1905" s="175">
        <v>20210910</v>
      </c>
      <c r="B1905" s="176">
        <v>44449</v>
      </c>
      <c r="C1905" s="179">
        <v>1</v>
      </c>
    </row>
    <row r="1906" spans="1:3" x14ac:dyDescent="0.25">
      <c r="A1906" s="177">
        <v>20210911</v>
      </c>
      <c r="B1906" s="178">
        <v>44450</v>
      </c>
      <c r="C1906" s="180">
        <v>0</v>
      </c>
    </row>
    <row r="1907" spans="1:3" x14ac:dyDescent="0.25">
      <c r="A1907" s="175">
        <v>20210912</v>
      </c>
      <c r="B1907" s="176">
        <v>44451</v>
      </c>
      <c r="C1907" s="179">
        <v>0</v>
      </c>
    </row>
    <row r="1908" spans="1:3" x14ac:dyDescent="0.25">
      <c r="A1908" s="177">
        <v>20210913</v>
      </c>
      <c r="B1908" s="178">
        <v>44452</v>
      </c>
      <c r="C1908" s="180">
        <v>1</v>
      </c>
    </row>
    <row r="1909" spans="1:3" x14ac:dyDescent="0.25">
      <c r="A1909" s="175">
        <v>20210914</v>
      </c>
      <c r="B1909" s="176">
        <v>44453</v>
      </c>
      <c r="C1909" s="179">
        <v>1</v>
      </c>
    </row>
    <row r="1910" spans="1:3" x14ac:dyDescent="0.25">
      <c r="A1910" s="177">
        <v>20210915</v>
      </c>
      <c r="B1910" s="178">
        <v>44454</v>
      </c>
      <c r="C1910" s="180">
        <v>1</v>
      </c>
    </row>
    <row r="1911" spans="1:3" x14ac:dyDescent="0.25">
      <c r="A1911" s="175">
        <v>20210916</v>
      </c>
      <c r="B1911" s="176">
        <v>44455</v>
      </c>
      <c r="C1911" s="179">
        <v>1</v>
      </c>
    </row>
    <row r="1912" spans="1:3" x14ac:dyDescent="0.25">
      <c r="A1912" s="177">
        <v>20210917</v>
      </c>
      <c r="B1912" s="178">
        <v>44456</v>
      </c>
      <c r="C1912" s="180">
        <v>1</v>
      </c>
    </row>
    <row r="1913" spans="1:3" x14ac:dyDescent="0.25">
      <c r="A1913" s="175">
        <v>20210918</v>
      </c>
      <c r="B1913" s="176">
        <v>44457</v>
      </c>
      <c r="C1913" s="179">
        <v>0</v>
      </c>
    </row>
    <row r="1914" spans="1:3" x14ac:dyDescent="0.25">
      <c r="A1914" s="177">
        <v>20210919</v>
      </c>
      <c r="B1914" s="178">
        <v>44458</v>
      </c>
      <c r="C1914" s="180">
        <v>0</v>
      </c>
    </row>
    <row r="1915" spans="1:3" x14ac:dyDescent="0.25">
      <c r="A1915" s="175">
        <v>20210920</v>
      </c>
      <c r="B1915" s="176">
        <v>44459</v>
      </c>
      <c r="C1915" s="179">
        <v>1</v>
      </c>
    </row>
    <row r="1916" spans="1:3" x14ac:dyDescent="0.25">
      <c r="A1916" s="177">
        <v>20210921</v>
      </c>
      <c r="B1916" s="178">
        <v>44460</v>
      </c>
      <c r="C1916" s="180">
        <v>1</v>
      </c>
    </row>
    <row r="1917" spans="1:3" x14ac:dyDescent="0.25">
      <c r="A1917" s="175">
        <v>20210922</v>
      </c>
      <c r="B1917" s="176">
        <v>44461</v>
      </c>
      <c r="C1917" s="179">
        <v>1</v>
      </c>
    </row>
    <row r="1918" spans="1:3" x14ac:dyDescent="0.25">
      <c r="A1918" s="177">
        <v>20210923</v>
      </c>
      <c r="B1918" s="178">
        <v>44462</v>
      </c>
      <c r="C1918" s="180">
        <v>1</v>
      </c>
    </row>
    <row r="1919" spans="1:3" x14ac:dyDescent="0.25">
      <c r="A1919" s="175">
        <v>20210924</v>
      </c>
      <c r="B1919" s="176">
        <v>44463</v>
      </c>
      <c r="C1919" s="179">
        <v>1</v>
      </c>
    </row>
    <row r="1920" spans="1:3" x14ac:dyDescent="0.25">
      <c r="A1920" s="177">
        <v>20210925</v>
      </c>
      <c r="B1920" s="178">
        <v>44464</v>
      </c>
      <c r="C1920" s="180">
        <v>0</v>
      </c>
    </row>
    <row r="1921" spans="1:3" x14ac:dyDescent="0.25">
      <c r="A1921" s="175">
        <v>20210926</v>
      </c>
      <c r="B1921" s="176">
        <v>44465</v>
      </c>
      <c r="C1921" s="179">
        <v>0</v>
      </c>
    </row>
    <row r="1922" spans="1:3" x14ac:dyDescent="0.25">
      <c r="A1922" s="177">
        <v>20210927</v>
      </c>
      <c r="B1922" s="178">
        <v>44466</v>
      </c>
      <c r="C1922" s="180">
        <v>1</v>
      </c>
    </row>
    <row r="1923" spans="1:3" x14ac:dyDescent="0.25">
      <c r="A1923" s="175">
        <v>20210928</v>
      </c>
      <c r="B1923" s="176">
        <v>44467</v>
      </c>
      <c r="C1923" s="179">
        <v>1</v>
      </c>
    </row>
    <row r="1924" spans="1:3" x14ac:dyDescent="0.25">
      <c r="A1924" s="177">
        <v>20210929</v>
      </c>
      <c r="B1924" s="178">
        <v>44468</v>
      </c>
      <c r="C1924" s="180">
        <v>1</v>
      </c>
    </row>
    <row r="1925" spans="1:3" x14ac:dyDescent="0.25">
      <c r="A1925" s="175">
        <v>20210930</v>
      </c>
      <c r="B1925" s="176">
        <v>44469</v>
      </c>
      <c r="C1925" s="179">
        <v>1</v>
      </c>
    </row>
    <row r="1926" spans="1:3" x14ac:dyDescent="0.25">
      <c r="A1926" s="177">
        <v>20211001</v>
      </c>
      <c r="B1926" s="178">
        <v>44470</v>
      </c>
      <c r="C1926" s="180">
        <v>1</v>
      </c>
    </row>
    <row r="1927" spans="1:3" x14ac:dyDescent="0.25">
      <c r="A1927" s="175">
        <v>20211002</v>
      </c>
      <c r="B1927" s="176">
        <v>44471</v>
      </c>
      <c r="C1927" s="179">
        <v>0</v>
      </c>
    </row>
    <row r="1928" spans="1:3" x14ac:dyDescent="0.25">
      <c r="A1928" s="177">
        <v>20211003</v>
      </c>
      <c r="B1928" s="178">
        <v>44472</v>
      </c>
      <c r="C1928" s="180">
        <v>0</v>
      </c>
    </row>
    <row r="1929" spans="1:3" x14ac:dyDescent="0.25">
      <c r="A1929" s="175">
        <v>20211004</v>
      </c>
      <c r="B1929" s="176">
        <v>44473</v>
      </c>
      <c r="C1929" s="179">
        <v>1</v>
      </c>
    </row>
    <row r="1930" spans="1:3" x14ac:dyDescent="0.25">
      <c r="A1930" s="177">
        <v>20211005</v>
      </c>
      <c r="B1930" s="178">
        <v>44474</v>
      </c>
      <c r="C1930" s="180">
        <v>1</v>
      </c>
    </row>
    <row r="1931" spans="1:3" x14ac:dyDescent="0.25">
      <c r="A1931" s="175">
        <v>20211006</v>
      </c>
      <c r="B1931" s="176">
        <v>44475</v>
      </c>
      <c r="C1931" s="179">
        <v>1</v>
      </c>
    </row>
    <row r="1932" spans="1:3" x14ac:dyDescent="0.25">
      <c r="A1932" s="177">
        <v>20211007</v>
      </c>
      <c r="B1932" s="178">
        <v>44476</v>
      </c>
      <c r="C1932" s="180">
        <v>1</v>
      </c>
    </row>
    <row r="1933" spans="1:3" x14ac:dyDescent="0.25">
      <c r="A1933" s="175">
        <v>20211008</v>
      </c>
      <c r="B1933" s="176">
        <v>44477</v>
      </c>
      <c r="C1933" s="179">
        <v>1</v>
      </c>
    </row>
    <row r="1934" spans="1:3" x14ac:dyDescent="0.25">
      <c r="A1934" s="177">
        <v>20211009</v>
      </c>
      <c r="B1934" s="178">
        <v>44478</v>
      </c>
      <c r="C1934" s="180">
        <v>0</v>
      </c>
    </row>
    <row r="1935" spans="1:3" x14ac:dyDescent="0.25">
      <c r="A1935" s="175">
        <v>20211010</v>
      </c>
      <c r="B1935" s="176">
        <v>44479</v>
      </c>
      <c r="C1935" s="179">
        <v>0</v>
      </c>
    </row>
    <row r="1936" spans="1:3" x14ac:dyDescent="0.25">
      <c r="A1936" s="177">
        <v>20211011</v>
      </c>
      <c r="B1936" s="178">
        <v>44480</v>
      </c>
      <c r="C1936" s="180">
        <v>1</v>
      </c>
    </row>
    <row r="1937" spans="1:3" x14ac:dyDescent="0.25">
      <c r="A1937" s="175">
        <v>20211012</v>
      </c>
      <c r="B1937" s="176">
        <v>44481</v>
      </c>
      <c r="C1937" s="179">
        <v>1</v>
      </c>
    </row>
    <row r="1938" spans="1:3" x14ac:dyDescent="0.25">
      <c r="A1938" s="177">
        <v>20211013</v>
      </c>
      <c r="B1938" s="178">
        <v>44482</v>
      </c>
      <c r="C1938" s="180">
        <v>1</v>
      </c>
    </row>
    <row r="1939" spans="1:3" x14ac:dyDescent="0.25">
      <c r="A1939" s="175">
        <v>20211014</v>
      </c>
      <c r="B1939" s="176">
        <v>44483</v>
      </c>
      <c r="C1939" s="179">
        <v>1</v>
      </c>
    </row>
    <row r="1940" spans="1:3" x14ac:dyDescent="0.25">
      <c r="A1940" s="177">
        <v>20211015</v>
      </c>
      <c r="B1940" s="178">
        <v>44484</v>
      </c>
      <c r="C1940" s="180">
        <v>1</v>
      </c>
    </row>
    <row r="1941" spans="1:3" x14ac:dyDescent="0.25">
      <c r="A1941" s="175">
        <v>20211016</v>
      </c>
      <c r="B1941" s="176">
        <v>44485</v>
      </c>
      <c r="C1941" s="179">
        <v>0</v>
      </c>
    </row>
    <row r="1942" spans="1:3" x14ac:dyDescent="0.25">
      <c r="A1942" s="177">
        <v>20211017</v>
      </c>
      <c r="B1942" s="178">
        <v>44486</v>
      </c>
      <c r="C1942" s="180">
        <v>0</v>
      </c>
    </row>
    <row r="1943" spans="1:3" x14ac:dyDescent="0.25">
      <c r="A1943" s="175">
        <v>20211018</v>
      </c>
      <c r="B1943" s="176">
        <v>44487</v>
      </c>
      <c r="C1943" s="179">
        <v>1</v>
      </c>
    </row>
    <row r="1944" spans="1:3" x14ac:dyDescent="0.25">
      <c r="A1944" s="177">
        <v>20211019</v>
      </c>
      <c r="B1944" s="178">
        <v>44488</v>
      </c>
      <c r="C1944" s="180">
        <v>1</v>
      </c>
    </row>
    <row r="1945" spans="1:3" x14ac:dyDescent="0.25">
      <c r="A1945" s="175">
        <v>20211020</v>
      </c>
      <c r="B1945" s="176">
        <v>44489</v>
      </c>
      <c r="C1945" s="179">
        <v>1</v>
      </c>
    </row>
    <row r="1946" spans="1:3" x14ac:dyDescent="0.25">
      <c r="A1946" s="177">
        <v>20211021</v>
      </c>
      <c r="B1946" s="178">
        <v>44490</v>
      </c>
      <c r="C1946" s="180">
        <v>1</v>
      </c>
    </row>
    <row r="1947" spans="1:3" x14ac:dyDescent="0.25">
      <c r="A1947" s="175">
        <v>20211022</v>
      </c>
      <c r="B1947" s="176">
        <v>44491</v>
      </c>
      <c r="C1947" s="179">
        <v>1</v>
      </c>
    </row>
    <row r="1948" spans="1:3" x14ac:dyDescent="0.25">
      <c r="A1948" s="177">
        <v>20211023</v>
      </c>
      <c r="B1948" s="178">
        <v>44492</v>
      </c>
      <c r="C1948" s="180">
        <v>0</v>
      </c>
    </row>
    <row r="1949" spans="1:3" x14ac:dyDescent="0.25">
      <c r="A1949" s="175">
        <v>20211024</v>
      </c>
      <c r="B1949" s="176">
        <v>44493</v>
      </c>
      <c r="C1949" s="179">
        <v>0</v>
      </c>
    </row>
    <row r="1950" spans="1:3" x14ac:dyDescent="0.25">
      <c r="A1950" s="177">
        <v>20211025</v>
      </c>
      <c r="B1950" s="178">
        <v>44494</v>
      </c>
      <c r="C1950" s="180">
        <v>1</v>
      </c>
    </row>
    <row r="1951" spans="1:3" x14ac:dyDescent="0.25">
      <c r="A1951" s="175">
        <v>20211026</v>
      </c>
      <c r="B1951" s="176">
        <v>44495</v>
      </c>
      <c r="C1951" s="179">
        <v>1</v>
      </c>
    </row>
    <row r="1952" spans="1:3" x14ac:dyDescent="0.25">
      <c r="A1952" s="177">
        <v>20211027</v>
      </c>
      <c r="B1952" s="178">
        <v>44496</v>
      </c>
      <c r="C1952" s="180">
        <v>1</v>
      </c>
    </row>
    <row r="1953" spans="1:3" x14ac:dyDescent="0.25">
      <c r="A1953" s="175">
        <v>20211028</v>
      </c>
      <c r="B1953" s="176">
        <v>44497</v>
      </c>
      <c r="C1953" s="179">
        <v>1</v>
      </c>
    </row>
    <row r="1954" spans="1:3" x14ac:dyDescent="0.25">
      <c r="A1954" s="177">
        <v>20211029</v>
      </c>
      <c r="B1954" s="178">
        <v>44498</v>
      </c>
      <c r="C1954" s="180">
        <v>1</v>
      </c>
    </row>
    <row r="1955" spans="1:3" x14ac:dyDescent="0.25">
      <c r="A1955" s="175">
        <v>20211030</v>
      </c>
      <c r="B1955" s="176">
        <v>44499</v>
      </c>
      <c r="C1955" s="179">
        <v>0</v>
      </c>
    </row>
    <row r="1956" spans="1:3" x14ac:dyDescent="0.25">
      <c r="A1956" s="177">
        <v>20211031</v>
      </c>
      <c r="B1956" s="178">
        <v>44500</v>
      </c>
      <c r="C1956" s="180">
        <v>0</v>
      </c>
    </row>
    <row r="1957" spans="1:3" x14ac:dyDescent="0.25">
      <c r="A1957" s="175">
        <v>20211101</v>
      </c>
      <c r="B1957" s="176">
        <v>44501</v>
      </c>
      <c r="C1957" s="179">
        <v>1</v>
      </c>
    </row>
    <row r="1958" spans="1:3" x14ac:dyDescent="0.25">
      <c r="A1958" s="177">
        <v>20211102</v>
      </c>
      <c r="B1958" s="178">
        <v>44502</v>
      </c>
      <c r="C1958" s="180">
        <v>1</v>
      </c>
    </row>
    <row r="1959" spans="1:3" x14ac:dyDescent="0.25">
      <c r="A1959" s="175">
        <v>20211103</v>
      </c>
      <c r="B1959" s="176">
        <v>44503</v>
      </c>
      <c r="C1959" s="179">
        <v>1</v>
      </c>
    </row>
    <row r="1960" spans="1:3" x14ac:dyDescent="0.25">
      <c r="A1960" s="177">
        <v>20211104</v>
      </c>
      <c r="B1960" s="178">
        <v>44504</v>
      </c>
      <c r="C1960" s="180">
        <v>1</v>
      </c>
    </row>
    <row r="1961" spans="1:3" x14ac:dyDescent="0.25">
      <c r="A1961" s="175">
        <v>20211105</v>
      </c>
      <c r="B1961" s="176">
        <v>44505</v>
      </c>
      <c r="C1961" s="179">
        <v>1</v>
      </c>
    </row>
    <row r="1962" spans="1:3" x14ac:dyDescent="0.25">
      <c r="A1962" s="177">
        <v>20211106</v>
      </c>
      <c r="B1962" s="178">
        <v>44506</v>
      </c>
      <c r="C1962" s="180">
        <v>0</v>
      </c>
    </row>
    <row r="1963" spans="1:3" x14ac:dyDescent="0.25">
      <c r="A1963" s="175">
        <v>20211107</v>
      </c>
      <c r="B1963" s="176">
        <v>44507</v>
      </c>
      <c r="C1963" s="179">
        <v>0</v>
      </c>
    </row>
    <row r="1964" spans="1:3" x14ac:dyDescent="0.25">
      <c r="A1964" s="177">
        <v>20211108</v>
      </c>
      <c r="B1964" s="178">
        <v>44508</v>
      </c>
      <c r="C1964" s="180">
        <v>1</v>
      </c>
    </row>
    <row r="1965" spans="1:3" x14ac:dyDescent="0.25">
      <c r="A1965" s="175">
        <v>20211109</v>
      </c>
      <c r="B1965" s="176">
        <v>44509</v>
      </c>
      <c r="C1965" s="179">
        <v>1</v>
      </c>
    </row>
    <row r="1966" spans="1:3" x14ac:dyDescent="0.25">
      <c r="A1966" s="177">
        <v>20211110</v>
      </c>
      <c r="B1966" s="178">
        <v>44510</v>
      </c>
      <c r="C1966" s="180">
        <v>1</v>
      </c>
    </row>
    <row r="1967" spans="1:3" x14ac:dyDescent="0.25">
      <c r="A1967" s="175">
        <v>20211111</v>
      </c>
      <c r="B1967" s="176">
        <v>44511</v>
      </c>
      <c r="C1967" s="179">
        <v>1</v>
      </c>
    </row>
    <row r="1968" spans="1:3" x14ac:dyDescent="0.25">
      <c r="A1968" s="177">
        <v>20211112</v>
      </c>
      <c r="B1968" s="178">
        <v>44512</v>
      </c>
      <c r="C1968" s="180">
        <v>1</v>
      </c>
    </row>
    <row r="1969" spans="1:3" x14ac:dyDescent="0.25">
      <c r="A1969" s="175">
        <v>20211113</v>
      </c>
      <c r="B1969" s="176">
        <v>44513</v>
      </c>
      <c r="C1969" s="179">
        <v>0</v>
      </c>
    </row>
    <row r="1970" spans="1:3" x14ac:dyDescent="0.25">
      <c r="A1970" s="177">
        <v>20211114</v>
      </c>
      <c r="B1970" s="178">
        <v>44514</v>
      </c>
      <c r="C1970" s="180">
        <v>0</v>
      </c>
    </row>
    <row r="1971" spans="1:3" x14ac:dyDescent="0.25">
      <c r="A1971" s="175">
        <v>20211115</v>
      </c>
      <c r="B1971" s="176">
        <v>44515</v>
      </c>
      <c r="C1971" s="179">
        <v>1</v>
      </c>
    </row>
    <row r="1972" spans="1:3" x14ac:dyDescent="0.25">
      <c r="A1972" s="177">
        <v>20211116</v>
      </c>
      <c r="B1972" s="178">
        <v>44516</v>
      </c>
      <c r="C1972" s="180">
        <v>1</v>
      </c>
    </row>
    <row r="1973" spans="1:3" x14ac:dyDescent="0.25">
      <c r="A1973" s="175">
        <v>20211117</v>
      </c>
      <c r="B1973" s="176">
        <v>44517</v>
      </c>
      <c r="C1973" s="179">
        <v>1</v>
      </c>
    </row>
    <row r="1974" spans="1:3" x14ac:dyDescent="0.25">
      <c r="A1974" s="177">
        <v>20211118</v>
      </c>
      <c r="B1974" s="178">
        <v>44518</v>
      </c>
      <c r="C1974" s="180">
        <v>1</v>
      </c>
    </row>
    <row r="1975" spans="1:3" x14ac:dyDescent="0.25">
      <c r="A1975" s="175">
        <v>20211119</v>
      </c>
      <c r="B1975" s="176">
        <v>44519</v>
      </c>
      <c r="C1975" s="179">
        <v>1</v>
      </c>
    </row>
    <row r="1976" spans="1:3" x14ac:dyDescent="0.25">
      <c r="A1976" s="177">
        <v>20211120</v>
      </c>
      <c r="B1976" s="178">
        <v>44520</v>
      </c>
      <c r="C1976" s="180">
        <v>0</v>
      </c>
    </row>
    <row r="1977" spans="1:3" x14ac:dyDescent="0.25">
      <c r="A1977" s="175">
        <v>20211121</v>
      </c>
      <c r="B1977" s="176">
        <v>44521</v>
      </c>
      <c r="C1977" s="179">
        <v>0</v>
      </c>
    </row>
    <row r="1978" spans="1:3" x14ac:dyDescent="0.25">
      <c r="A1978" s="177">
        <v>20211122</v>
      </c>
      <c r="B1978" s="178">
        <v>44522</v>
      </c>
      <c r="C1978" s="180">
        <v>1</v>
      </c>
    </row>
    <row r="1979" spans="1:3" x14ac:dyDescent="0.25">
      <c r="A1979" s="175">
        <v>20211123</v>
      </c>
      <c r="B1979" s="176">
        <v>44523</v>
      </c>
      <c r="C1979" s="179">
        <v>1</v>
      </c>
    </row>
    <row r="1980" spans="1:3" x14ac:dyDescent="0.25">
      <c r="A1980" s="177">
        <v>20211124</v>
      </c>
      <c r="B1980" s="178">
        <v>44524</v>
      </c>
      <c r="C1980" s="180">
        <v>1</v>
      </c>
    </row>
    <row r="1981" spans="1:3" x14ac:dyDescent="0.25">
      <c r="A1981" s="175">
        <v>20211125</v>
      </c>
      <c r="B1981" s="176">
        <v>44525</v>
      </c>
      <c r="C1981" s="179">
        <v>1</v>
      </c>
    </row>
    <row r="1982" spans="1:3" x14ac:dyDescent="0.25">
      <c r="A1982" s="177">
        <v>20211126</v>
      </c>
      <c r="B1982" s="178">
        <v>44526</v>
      </c>
      <c r="C1982" s="180">
        <v>1</v>
      </c>
    </row>
    <row r="1983" spans="1:3" x14ac:dyDescent="0.25">
      <c r="A1983" s="175">
        <v>20211127</v>
      </c>
      <c r="B1983" s="176">
        <v>44527</v>
      </c>
      <c r="C1983" s="179">
        <v>0</v>
      </c>
    </row>
    <row r="1984" spans="1:3" x14ac:dyDescent="0.25">
      <c r="A1984" s="177">
        <v>20211128</v>
      </c>
      <c r="B1984" s="178">
        <v>44528</v>
      </c>
      <c r="C1984" s="180">
        <v>0</v>
      </c>
    </row>
    <row r="1985" spans="1:3" x14ac:dyDescent="0.25">
      <c r="A1985" s="175">
        <v>20211129</v>
      </c>
      <c r="B1985" s="176">
        <v>44529</v>
      </c>
      <c r="C1985" s="179">
        <v>1</v>
      </c>
    </row>
    <row r="1986" spans="1:3" x14ac:dyDescent="0.25">
      <c r="A1986" s="177">
        <v>20211130</v>
      </c>
      <c r="B1986" s="178">
        <v>44530</v>
      </c>
      <c r="C1986" s="180">
        <v>1</v>
      </c>
    </row>
    <row r="1987" spans="1:3" x14ac:dyDescent="0.25">
      <c r="A1987" s="175">
        <v>20211201</v>
      </c>
      <c r="B1987" s="176">
        <v>44531</v>
      </c>
      <c r="C1987" s="179">
        <v>1</v>
      </c>
    </row>
    <row r="1988" spans="1:3" x14ac:dyDescent="0.25">
      <c r="A1988" s="177">
        <v>20211202</v>
      </c>
      <c r="B1988" s="178">
        <v>44532</v>
      </c>
      <c r="C1988" s="180">
        <v>1</v>
      </c>
    </row>
    <row r="1989" spans="1:3" x14ac:dyDescent="0.25">
      <c r="A1989" s="175">
        <v>20211203</v>
      </c>
      <c r="B1989" s="176">
        <v>44533</v>
      </c>
      <c r="C1989" s="179">
        <v>1</v>
      </c>
    </row>
    <row r="1990" spans="1:3" x14ac:dyDescent="0.25">
      <c r="A1990" s="177">
        <v>20211204</v>
      </c>
      <c r="B1990" s="178">
        <v>44534</v>
      </c>
      <c r="C1990" s="180">
        <v>0</v>
      </c>
    </row>
    <row r="1991" spans="1:3" x14ac:dyDescent="0.25">
      <c r="A1991" s="175">
        <v>20211205</v>
      </c>
      <c r="B1991" s="176">
        <v>44535</v>
      </c>
      <c r="C1991" s="179">
        <v>0</v>
      </c>
    </row>
    <row r="1992" spans="1:3" x14ac:dyDescent="0.25">
      <c r="A1992" s="177">
        <v>20211206</v>
      </c>
      <c r="B1992" s="178">
        <v>44536</v>
      </c>
      <c r="C1992" s="180">
        <v>1</v>
      </c>
    </row>
    <row r="1993" spans="1:3" x14ac:dyDescent="0.25">
      <c r="A1993" s="175">
        <v>20211207</v>
      </c>
      <c r="B1993" s="176">
        <v>44537</v>
      </c>
      <c r="C1993" s="179">
        <v>1</v>
      </c>
    </row>
    <row r="1994" spans="1:3" x14ac:dyDescent="0.25">
      <c r="A1994" s="177">
        <v>20211208</v>
      </c>
      <c r="B1994" s="178">
        <v>44538</v>
      </c>
      <c r="C1994" s="180">
        <v>1</v>
      </c>
    </row>
    <row r="1995" spans="1:3" x14ac:dyDescent="0.25">
      <c r="A1995" s="175">
        <v>20211209</v>
      </c>
      <c r="B1995" s="176">
        <v>44539</v>
      </c>
      <c r="C1995" s="179">
        <v>1</v>
      </c>
    </row>
    <row r="1996" spans="1:3" x14ac:dyDescent="0.25">
      <c r="A1996" s="177">
        <v>20211210</v>
      </c>
      <c r="B1996" s="178">
        <v>44540</v>
      </c>
      <c r="C1996" s="180">
        <v>1</v>
      </c>
    </row>
    <row r="1997" spans="1:3" x14ac:dyDescent="0.25">
      <c r="A1997" s="175">
        <v>20211211</v>
      </c>
      <c r="B1997" s="176">
        <v>44541</v>
      </c>
      <c r="C1997" s="179">
        <v>0</v>
      </c>
    </row>
    <row r="1998" spans="1:3" x14ac:dyDescent="0.25">
      <c r="A1998" s="177">
        <v>20211212</v>
      </c>
      <c r="B1998" s="178">
        <v>44542</v>
      </c>
      <c r="C1998" s="180">
        <v>0</v>
      </c>
    </row>
    <row r="1999" spans="1:3" x14ac:dyDescent="0.25">
      <c r="A1999" s="175">
        <v>20211213</v>
      </c>
      <c r="B1999" s="176">
        <v>44543</v>
      </c>
      <c r="C1999" s="179">
        <v>1</v>
      </c>
    </row>
    <row r="2000" spans="1:3" x14ac:dyDescent="0.25">
      <c r="A2000" s="177">
        <v>20211214</v>
      </c>
      <c r="B2000" s="178">
        <v>44544</v>
      </c>
      <c r="C2000" s="180">
        <v>1</v>
      </c>
    </row>
    <row r="2001" spans="1:3" x14ac:dyDescent="0.25">
      <c r="A2001" s="175">
        <v>20211215</v>
      </c>
      <c r="B2001" s="176">
        <v>44545</v>
      </c>
      <c r="C2001" s="179">
        <v>1</v>
      </c>
    </row>
    <row r="2002" spans="1:3" x14ac:dyDescent="0.25">
      <c r="A2002" s="177">
        <v>20211216</v>
      </c>
      <c r="B2002" s="178">
        <v>44546</v>
      </c>
      <c r="C2002" s="180">
        <v>1</v>
      </c>
    </row>
    <row r="2003" spans="1:3" x14ac:dyDescent="0.25">
      <c r="A2003" s="175">
        <v>20211217</v>
      </c>
      <c r="B2003" s="176">
        <v>44547</v>
      </c>
      <c r="C2003" s="179">
        <v>1</v>
      </c>
    </row>
    <row r="2004" spans="1:3" x14ac:dyDescent="0.25">
      <c r="A2004" s="177">
        <v>20211218</v>
      </c>
      <c r="B2004" s="178">
        <v>44548</v>
      </c>
      <c r="C2004" s="180">
        <v>0</v>
      </c>
    </row>
    <row r="2005" spans="1:3" x14ac:dyDescent="0.25">
      <c r="A2005" s="175">
        <v>20211219</v>
      </c>
      <c r="B2005" s="176">
        <v>44549</v>
      </c>
      <c r="C2005" s="179">
        <v>0</v>
      </c>
    </row>
    <row r="2006" spans="1:3" x14ac:dyDescent="0.25">
      <c r="A2006" s="177">
        <v>20211220</v>
      </c>
      <c r="B2006" s="178">
        <v>44550</v>
      </c>
      <c r="C2006" s="180">
        <v>1</v>
      </c>
    </row>
    <row r="2007" spans="1:3" x14ac:dyDescent="0.25">
      <c r="A2007" s="175">
        <v>20211221</v>
      </c>
      <c r="B2007" s="176">
        <v>44551</v>
      </c>
      <c r="C2007" s="179">
        <v>1</v>
      </c>
    </row>
    <row r="2008" spans="1:3" x14ac:dyDescent="0.25">
      <c r="A2008" s="177">
        <v>20211222</v>
      </c>
      <c r="B2008" s="178">
        <v>44552</v>
      </c>
      <c r="C2008" s="180">
        <v>1</v>
      </c>
    </row>
    <row r="2009" spans="1:3" x14ac:dyDescent="0.25">
      <c r="A2009" s="175">
        <v>20211223</v>
      </c>
      <c r="B2009" s="176">
        <v>44553</v>
      </c>
      <c r="C2009" s="179">
        <v>1</v>
      </c>
    </row>
    <row r="2010" spans="1:3" x14ac:dyDescent="0.25">
      <c r="A2010" s="177">
        <v>20211224</v>
      </c>
      <c r="B2010" s="178">
        <v>44554</v>
      </c>
      <c r="C2010" s="180">
        <v>1</v>
      </c>
    </row>
    <row r="2011" spans="1:3" x14ac:dyDescent="0.25">
      <c r="A2011" s="175">
        <v>20211225</v>
      </c>
      <c r="B2011" s="176">
        <v>44555</v>
      </c>
      <c r="C2011" s="179">
        <v>0</v>
      </c>
    </row>
    <row r="2012" spans="1:3" x14ac:dyDescent="0.25">
      <c r="A2012" s="177">
        <v>20211226</v>
      </c>
      <c r="B2012" s="178">
        <v>44556</v>
      </c>
      <c r="C2012" s="180">
        <v>0</v>
      </c>
    </row>
    <row r="2013" spans="1:3" x14ac:dyDescent="0.25">
      <c r="A2013" s="175">
        <v>20211227</v>
      </c>
      <c r="B2013" s="176">
        <v>44557</v>
      </c>
      <c r="C2013" s="179">
        <v>1</v>
      </c>
    </row>
    <row r="2014" spans="1:3" x14ac:dyDescent="0.25">
      <c r="A2014" s="177">
        <v>20211228</v>
      </c>
      <c r="B2014" s="178">
        <v>44558</v>
      </c>
      <c r="C2014" s="180">
        <v>1</v>
      </c>
    </row>
    <row r="2015" spans="1:3" x14ac:dyDescent="0.25">
      <c r="A2015" s="175">
        <v>20211229</v>
      </c>
      <c r="B2015" s="176">
        <v>44559</v>
      </c>
      <c r="C2015" s="179">
        <v>1</v>
      </c>
    </row>
    <row r="2016" spans="1:3" x14ac:dyDescent="0.25">
      <c r="A2016" s="177">
        <v>20211230</v>
      </c>
      <c r="B2016" s="178">
        <v>44560</v>
      </c>
      <c r="C2016" s="180">
        <v>1</v>
      </c>
    </row>
    <row r="2017" spans="1:3" x14ac:dyDescent="0.25">
      <c r="A2017" s="175">
        <v>20211231</v>
      </c>
      <c r="B2017" s="176">
        <v>44561</v>
      </c>
      <c r="C2017" s="179">
        <v>1</v>
      </c>
    </row>
    <row r="2018" spans="1:3" x14ac:dyDescent="0.25">
      <c r="A2018" s="177">
        <v>20220101</v>
      </c>
      <c r="B2018" s="178">
        <v>44562</v>
      </c>
      <c r="C2018" s="180">
        <v>0</v>
      </c>
    </row>
    <row r="2019" spans="1:3" x14ac:dyDescent="0.25">
      <c r="A2019" s="175">
        <v>20220102</v>
      </c>
      <c r="B2019" s="176">
        <v>44563</v>
      </c>
      <c r="C2019" s="179">
        <v>0</v>
      </c>
    </row>
    <row r="2020" spans="1:3" x14ac:dyDescent="0.25">
      <c r="A2020" s="177">
        <v>20220103</v>
      </c>
      <c r="B2020" s="178">
        <v>44564</v>
      </c>
      <c r="C2020" s="180">
        <v>1</v>
      </c>
    </row>
    <row r="2021" spans="1:3" x14ac:dyDescent="0.25">
      <c r="A2021" s="175">
        <v>20220104</v>
      </c>
      <c r="B2021" s="176">
        <v>44565</v>
      </c>
      <c r="C2021" s="179">
        <v>1</v>
      </c>
    </row>
    <row r="2022" spans="1:3" x14ac:dyDescent="0.25">
      <c r="A2022" s="177">
        <v>20220105</v>
      </c>
      <c r="B2022" s="178">
        <v>44566</v>
      </c>
      <c r="C2022" s="180">
        <v>1</v>
      </c>
    </row>
    <row r="2023" spans="1:3" x14ac:dyDescent="0.25">
      <c r="A2023" s="175">
        <v>20220106</v>
      </c>
      <c r="B2023" s="176">
        <v>44567</v>
      </c>
      <c r="C2023" s="179">
        <v>1</v>
      </c>
    </row>
    <row r="2024" spans="1:3" x14ac:dyDescent="0.25">
      <c r="A2024" s="177">
        <v>20220107</v>
      </c>
      <c r="B2024" s="178">
        <v>44568</v>
      </c>
      <c r="C2024" s="180">
        <v>1</v>
      </c>
    </row>
    <row r="2025" spans="1:3" x14ac:dyDescent="0.25">
      <c r="A2025" s="175">
        <v>20220108</v>
      </c>
      <c r="B2025" s="176">
        <v>44569</v>
      </c>
      <c r="C2025" s="179">
        <v>0</v>
      </c>
    </row>
    <row r="2026" spans="1:3" x14ac:dyDescent="0.25">
      <c r="A2026" s="177">
        <v>20220109</v>
      </c>
      <c r="B2026" s="178">
        <v>44570</v>
      </c>
      <c r="C2026" s="180">
        <v>0</v>
      </c>
    </row>
    <row r="2027" spans="1:3" x14ac:dyDescent="0.25">
      <c r="A2027" s="175">
        <v>20220110</v>
      </c>
      <c r="B2027" s="176">
        <v>44571</v>
      </c>
      <c r="C2027" s="179">
        <v>1</v>
      </c>
    </row>
    <row r="2028" spans="1:3" x14ac:dyDescent="0.25">
      <c r="A2028" s="177">
        <v>20220111</v>
      </c>
      <c r="B2028" s="178">
        <v>44572</v>
      </c>
      <c r="C2028" s="180">
        <v>1</v>
      </c>
    </row>
    <row r="2029" spans="1:3" x14ac:dyDescent="0.25">
      <c r="A2029" s="175">
        <v>20220112</v>
      </c>
      <c r="B2029" s="176">
        <v>44573</v>
      </c>
      <c r="C2029" s="179">
        <v>1</v>
      </c>
    </row>
    <row r="2030" spans="1:3" x14ac:dyDescent="0.25">
      <c r="A2030" s="177">
        <v>20220113</v>
      </c>
      <c r="B2030" s="178">
        <v>44574</v>
      </c>
      <c r="C2030" s="180">
        <v>1</v>
      </c>
    </row>
    <row r="2031" spans="1:3" x14ac:dyDescent="0.25">
      <c r="A2031" s="175">
        <v>20220114</v>
      </c>
      <c r="B2031" s="176">
        <v>44575</v>
      </c>
      <c r="C2031" s="179">
        <v>1</v>
      </c>
    </row>
    <row r="2032" spans="1:3" x14ac:dyDescent="0.25">
      <c r="A2032" s="177">
        <v>20220115</v>
      </c>
      <c r="B2032" s="178">
        <v>44576</v>
      </c>
      <c r="C2032" s="180">
        <v>0</v>
      </c>
    </row>
    <row r="2033" spans="1:3" x14ac:dyDescent="0.25">
      <c r="A2033" s="175">
        <v>20220116</v>
      </c>
      <c r="B2033" s="176">
        <v>44577</v>
      </c>
      <c r="C2033" s="179">
        <v>0</v>
      </c>
    </row>
    <row r="2034" spans="1:3" x14ac:dyDescent="0.25">
      <c r="A2034" s="177">
        <v>20220117</v>
      </c>
      <c r="B2034" s="178">
        <v>44578</v>
      </c>
      <c r="C2034" s="180">
        <v>1</v>
      </c>
    </row>
    <row r="2035" spans="1:3" x14ac:dyDescent="0.25">
      <c r="A2035" s="175">
        <v>20220118</v>
      </c>
      <c r="B2035" s="176">
        <v>44579</v>
      </c>
      <c r="C2035" s="179">
        <v>1</v>
      </c>
    </row>
    <row r="2036" spans="1:3" x14ac:dyDescent="0.25">
      <c r="A2036" s="177">
        <v>20220119</v>
      </c>
      <c r="B2036" s="178">
        <v>44580</v>
      </c>
      <c r="C2036" s="180">
        <v>1</v>
      </c>
    </row>
    <row r="2037" spans="1:3" x14ac:dyDescent="0.25">
      <c r="A2037" s="175">
        <v>20220120</v>
      </c>
      <c r="B2037" s="176">
        <v>44581</v>
      </c>
      <c r="C2037" s="179">
        <v>1</v>
      </c>
    </row>
    <row r="2038" spans="1:3" x14ac:dyDescent="0.25">
      <c r="A2038" s="177">
        <v>20220121</v>
      </c>
      <c r="B2038" s="178">
        <v>44582</v>
      </c>
      <c r="C2038" s="180">
        <v>1</v>
      </c>
    </row>
    <row r="2039" spans="1:3" x14ac:dyDescent="0.25">
      <c r="A2039" s="175">
        <v>20220122</v>
      </c>
      <c r="B2039" s="176">
        <v>44583</v>
      </c>
      <c r="C2039" s="179">
        <v>0</v>
      </c>
    </row>
    <row r="2040" spans="1:3" x14ac:dyDescent="0.25">
      <c r="A2040" s="177">
        <v>20220123</v>
      </c>
      <c r="B2040" s="178">
        <v>44584</v>
      </c>
      <c r="C2040" s="180">
        <v>0</v>
      </c>
    </row>
    <row r="2041" spans="1:3" x14ac:dyDescent="0.25">
      <c r="A2041" s="175">
        <v>20220124</v>
      </c>
      <c r="B2041" s="176">
        <v>44585</v>
      </c>
      <c r="C2041" s="179">
        <v>1</v>
      </c>
    </row>
    <row r="2042" spans="1:3" x14ac:dyDescent="0.25">
      <c r="A2042" s="177">
        <v>20220125</v>
      </c>
      <c r="B2042" s="178">
        <v>44586</v>
      </c>
      <c r="C2042" s="180">
        <v>1</v>
      </c>
    </row>
    <row r="2043" spans="1:3" x14ac:dyDescent="0.25">
      <c r="A2043" s="175">
        <v>20220126</v>
      </c>
      <c r="B2043" s="176">
        <v>44587</v>
      </c>
      <c r="C2043" s="179">
        <v>1</v>
      </c>
    </row>
    <row r="2044" spans="1:3" x14ac:dyDescent="0.25">
      <c r="A2044" s="177">
        <v>20220127</v>
      </c>
      <c r="B2044" s="178">
        <v>44588</v>
      </c>
      <c r="C2044" s="180">
        <v>1</v>
      </c>
    </row>
    <row r="2045" spans="1:3" x14ac:dyDescent="0.25">
      <c r="A2045" s="175">
        <v>20220128</v>
      </c>
      <c r="B2045" s="176">
        <v>44589</v>
      </c>
      <c r="C2045" s="179">
        <v>1</v>
      </c>
    </row>
    <row r="2046" spans="1:3" x14ac:dyDescent="0.25">
      <c r="A2046" s="177">
        <v>20220129</v>
      </c>
      <c r="B2046" s="178">
        <v>44590</v>
      </c>
      <c r="C2046" s="180">
        <v>0</v>
      </c>
    </row>
    <row r="2047" spans="1:3" x14ac:dyDescent="0.25">
      <c r="A2047" s="175">
        <v>20220130</v>
      </c>
      <c r="B2047" s="176">
        <v>44591</v>
      </c>
      <c r="C2047" s="179">
        <v>0</v>
      </c>
    </row>
    <row r="2048" spans="1:3" x14ac:dyDescent="0.25">
      <c r="A2048" s="177">
        <v>20220131</v>
      </c>
      <c r="B2048" s="178">
        <v>44592</v>
      </c>
      <c r="C2048" s="180">
        <v>1</v>
      </c>
    </row>
    <row r="2049" spans="1:3" x14ac:dyDescent="0.25">
      <c r="A2049" s="175">
        <v>20220201</v>
      </c>
      <c r="B2049" s="176">
        <v>44593</v>
      </c>
      <c r="C2049" s="179">
        <v>1</v>
      </c>
    </row>
    <row r="2050" spans="1:3" x14ac:dyDescent="0.25">
      <c r="A2050" s="177">
        <v>20220202</v>
      </c>
      <c r="B2050" s="178">
        <v>44594</v>
      </c>
      <c r="C2050" s="180">
        <v>1</v>
      </c>
    </row>
    <row r="2051" spans="1:3" x14ac:dyDescent="0.25">
      <c r="A2051" s="175">
        <v>20220203</v>
      </c>
      <c r="B2051" s="176">
        <v>44595</v>
      </c>
      <c r="C2051" s="179">
        <v>1</v>
      </c>
    </row>
    <row r="2052" spans="1:3" x14ac:dyDescent="0.25">
      <c r="A2052" s="177">
        <v>20220204</v>
      </c>
      <c r="B2052" s="178">
        <v>44596</v>
      </c>
      <c r="C2052" s="180">
        <v>1</v>
      </c>
    </row>
    <row r="2053" spans="1:3" x14ac:dyDescent="0.25">
      <c r="A2053" s="175">
        <v>20220205</v>
      </c>
      <c r="B2053" s="176">
        <v>44597</v>
      </c>
      <c r="C2053" s="179">
        <v>0</v>
      </c>
    </row>
    <row r="2054" spans="1:3" x14ac:dyDescent="0.25">
      <c r="A2054" s="177">
        <v>20220206</v>
      </c>
      <c r="B2054" s="178">
        <v>44598</v>
      </c>
      <c r="C2054" s="180">
        <v>0</v>
      </c>
    </row>
    <row r="2055" spans="1:3" x14ac:dyDescent="0.25">
      <c r="A2055" s="175">
        <v>20220207</v>
      </c>
      <c r="B2055" s="176">
        <v>44599</v>
      </c>
      <c r="C2055" s="179">
        <v>1</v>
      </c>
    </row>
    <row r="2056" spans="1:3" x14ac:dyDescent="0.25">
      <c r="A2056" s="177">
        <v>20220208</v>
      </c>
      <c r="B2056" s="178">
        <v>44600</v>
      </c>
      <c r="C2056" s="180">
        <v>1</v>
      </c>
    </row>
    <row r="2057" spans="1:3" x14ac:dyDescent="0.25">
      <c r="A2057" s="175">
        <v>20220209</v>
      </c>
      <c r="B2057" s="176">
        <v>44601</v>
      </c>
      <c r="C2057" s="179">
        <v>1</v>
      </c>
    </row>
    <row r="2058" spans="1:3" x14ac:dyDescent="0.25">
      <c r="A2058" s="177">
        <v>20220210</v>
      </c>
      <c r="B2058" s="178">
        <v>44602</v>
      </c>
      <c r="C2058" s="180">
        <v>1</v>
      </c>
    </row>
    <row r="2059" spans="1:3" x14ac:dyDescent="0.25">
      <c r="A2059" s="175">
        <v>20220211</v>
      </c>
      <c r="B2059" s="176">
        <v>44603</v>
      </c>
      <c r="C2059" s="179">
        <v>1</v>
      </c>
    </row>
    <row r="2060" spans="1:3" x14ac:dyDescent="0.25">
      <c r="A2060" s="177">
        <v>20220212</v>
      </c>
      <c r="B2060" s="178">
        <v>44604</v>
      </c>
      <c r="C2060" s="180">
        <v>0</v>
      </c>
    </row>
    <row r="2061" spans="1:3" x14ac:dyDescent="0.25">
      <c r="A2061" s="175">
        <v>20220213</v>
      </c>
      <c r="B2061" s="176">
        <v>44605</v>
      </c>
      <c r="C2061" s="179">
        <v>0</v>
      </c>
    </row>
    <row r="2062" spans="1:3" x14ac:dyDescent="0.25">
      <c r="A2062" s="177">
        <v>20220214</v>
      </c>
      <c r="B2062" s="178">
        <v>44606</v>
      </c>
      <c r="C2062" s="180">
        <v>1</v>
      </c>
    </row>
    <row r="2063" spans="1:3" x14ac:dyDescent="0.25">
      <c r="A2063" s="175">
        <v>20220215</v>
      </c>
      <c r="B2063" s="176">
        <v>44607</v>
      </c>
      <c r="C2063" s="179">
        <v>1</v>
      </c>
    </row>
    <row r="2064" spans="1:3" x14ac:dyDescent="0.25">
      <c r="A2064" s="177">
        <v>20220216</v>
      </c>
      <c r="B2064" s="178">
        <v>44608</v>
      </c>
      <c r="C2064" s="180">
        <v>1</v>
      </c>
    </row>
    <row r="2065" spans="1:3" x14ac:dyDescent="0.25">
      <c r="A2065" s="175">
        <v>20220217</v>
      </c>
      <c r="B2065" s="176">
        <v>44609</v>
      </c>
      <c r="C2065" s="179">
        <v>1</v>
      </c>
    </row>
    <row r="2066" spans="1:3" x14ac:dyDescent="0.25">
      <c r="A2066" s="177">
        <v>20220218</v>
      </c>
      <c r="B2066" s="178">
        <v>44610</v>
      </c>
      <c r="C2066" s="180">
        <v>1</v>
      </c>
    </row>
    <row r="2067" spans="1:3" x14ac:dyDescent="0.25">
      <c r="A2067" s="175">
        <v>20220219</v>
      </c>
      <c r="B2067" s="176">
        <v>44611</v>
      </c>
      <c r="C2067" s="179">
        <v>0</v>
      </c>
    </row>
    <row r="2068" spans="1:3" x14ac:dyDescent="0.25">
      <c r="A2068" s="177">
        <v>20220220</v>
      </c>
      <c r="B2068" s="178">
        <v>44612</v>
      </c>
      <c r="C2068" s="180">
        <v>0</v>
      </c>
    </row>
    <row r="2069" spans="1:3" x14ac:dyDescent="0.25">
      <c r="A2069" s="175">
        <v>20220221</v>
      </c>
      <c r="B2069" s="176">
        <v>44613</v>
      </c>
      <c r="C2069" s="179">
        <v>1</v>
      </c>
    </row>
    <row r="2070" spans="1:3" x14ac:dyDescent="0.25">
      <c r="A2070" s="177">
        <v>20220222</v>
      </c>
      <c r="B2070" s="178">
        <v>44614</v>
      </c>
      <c r="C2070" s="180">
        <v>1</v>
      </c>
    </row>
    <row r="2071" spans="1:3" x14ac:dyDescent="0.25">
      <c r="A2071" s="175">
        <v>20220223</v>
      </c>
      <c r="B2071" s="176">
        <v>44615</v>
      </c>
      <c r="C2071" s="179">
        <v>1</v>
      </c>
    </row>
    <row r="2072" spans="1:3" x14ac:dyDescent="0.25">
      <c r="A2072" s="177">
        <v>20220224</v>
      </c>
      <c r="B2072" s="178">
        <v>44616</v>
      </c>
      <c r="C2072" s="180">
        <v>1</v>
      </c>
    </row>
    <row r="2073" spans="1:3" x14ac:dyDescent="0.25">
      <c r="A2073" s="175">
        <v>20220225</v>
      </c>
      <c r="B2073" s="176">
        <v>44617</v>
      </c>
      <c r="C2073" s="179">
        <v>1</v>
      </c>
    </row>
    <row r="2074" spans="1:3" x14ac:dyDescent="0.25">
      <c r="A2074" s="177">
        <v>20220226</v>
      </c>
      <c r="B2074" s="178">
        <v>44618</v>
      </c>
      <c r="C2074" s="180">
        <v>0</v>
      </c>
    </row>
    <row r="2075" spans="1:3" x14ac:dyDescent="0.25">
      <c r="A2075" s="175">
        <v>20220227</v>
      </c>
      <c r="B2075" s="176">
        <v>44619</v>
      </c>
      <c r="C2075" s="179">
        <v>0</v>
      </c>
    </row>
    <row r="2076" spans="1:3" x14ac:dyDescent="0.25">
      <c r="A2076" s="177">
        <v>20220228</v>
      </c>
      <c r="B2076" s="178">
        <v>44620</v>
      </c>
      <c r="C2076" s="180">
        <v>1</v>
      </c>
    </row>
    <row r="2077" spans="1:3" x14ac:dyDescent="0.25">
      <c r="A2077" s="175">
        <v>20220301</v>
      </c>
      <c r="B2077" s="176">
        <v>44621</v>
      </c>
      <c r="C2077" s="179">
        <v>1</v>
      </c>
    </row>
    <row r="2078" spans="1:3" x14ac:dyDescent="0.25">
      <c r="A2078" s="177">
        <v>20220302</v>
      </c>
      <c r="B2078" s="178">
        <v>44622</v>
      </c>
      <c r="C2078" s="180">
        <v>1</v>
      </c>
    </row>
    <row r="2079" spans="1:3" x14ac:dyDescent="0.25">
      <c r="A2079" s="175">
        <v>20220303</v>
      </c>
      <c r="B2079" s="176">
        <v>44623</v>
      </c>
      <c r="C2079" s="179">
        <v>1</v>
      </c>
    </row>
    <row r="2080" spans="1:3" x14ac:dyDescent="0.25">
      <c r="A2080" s="177">
        <v>20220304</v>
      </c>
      <c r="B2080" s="178">
        <v>44624</v>
      </c>
      <c r="C2080" s="180">
        <v>1</v>
      </c>
    </row>
    <row r="2081" spans="1:3" x14ac:dyDescent="0.25">
      <c r="A2081" s="175">
        <v>20220305</v>
      </c>
      <c r="B2081" s="176">
        <v>44625</v>
      </c>
      <c r="C2081" s="179">
        <v>0</v>
      </c>
    </row>
    <row r="2082" spans="1:3" x14ac:dyDescent="0.25">
      <c r="A2082" s="177">
        <v>20220306</v>
      </c>
      <c r="B2082" s="178">
        <v>44626</v>
      </c>
      <c r="C2082" s="180">
        <v>0</v>
      </c>
    </row>
    <row r="2083" spans="1:3" x14ac:dyDescent="0.25">
      <c r="A2083" s="175">
        <v>20220307</v>
      </c>
      <c r="B2083" s="176">
        <v>44627</v>
      </c>
      <c r="C2083" s="179">
        <v>1</v>
      </c>
    </row>
    <row r="2084" spans="1:3" x14ac:dyDescent="0.25">
      <c r="A2084" s="177">
        <v>20220308</v>
      </c>
      <c r="B2084" s="178">
        <v>44628</v>
      </c>
      <c r="C2084" s="180">
        <v>1</v>
      </c>
    </row>
    <row r="2085" spans="1:3" x14ac:dyDescent="0.25">
      <c r="A2085" s="175">
        <v>20220309</v>
      </c>
      <c r="B2085" s="176">
        <v>44629</v>
      </c>
      <c r="C2085" s="179">
        <v>1</v>
      </c>
    </row>
    <row r="2086" spans="1:3" x14ac:dyDescent="0.25">
      <c r="A2086" s="177">
        <v>20220310</v>
      </c>
      <c r="B2086" s="178">
        <v>44630</v>
      </c>
      <c r="C2086" s="180">
        <v>1</v>
      </c>
    </row>
    <row r="2087" spans="1:3" x14ac:dyDescent="0.25">
      <c r="A2087" s="175">
        <v>20220311</v>
      </c>
      <c r="B2087" s="176">
        <v>44631</v>
      </c>
      <c r="C2087" s="179">
        <v>1</v>
      </c>
    </row>
    <row r="2088" spans="1:3" x14ac:dyDescent="0.25">
      <c r="A2088" s="177">
        <v>20220312</v>
      </c>
      <c r="B2088" s="178">
        <v>44632</v>
      </c>
      <c r="C2088" s="180">
        <v>0</v>
      </c>
    </row>
    <row r="2089" spans="1:3" x14ac:dyDescent="0.25">
      <c r="A2089" s="175">
        <v>20220313</v>
      </c>
      <c r="B2089" s="176">
        <v>44633</v>
      </c>
      <c r="C2089" s="179">
        <v>0</v>
      </c>
    </row>
    <row r="2090" spans="1:3" x14ac:dyDescent="0.25">
      <c r="A2090" s="177">
        <v>20220314</v>
      </c>
      <c r="B2090" s="178">
        <v>44634</v>
      </c>
      <c r="C2090" s="180">
        <v>1</v>
      </c>
    </row>
    <row r="2091" spans="1:3" x14ac:dyDescent="0.25">
      <c r="A2091" s="175">
        <v>20220315</v>
      </c>
      <c r="B2091" s="176">
        <v>44635</v>
      </c>
      <c r="C2091" s="179">
        <v>1</v>
      </c>
    </row>
    <row r="2092" spans="1:3" x14ac:dyDescent="0.25">
      <c r="A2092" s="177">
        <v>20220316</v>
      </c>
      <c r="B2092" s="178">
        <v>44636</v>
      </c>
      <c r="C2092" s="180">
        <v>1</v>
      </c>
    </row>
    <row r="2093" spans="1:3" x14ac:dyDescent="0.25">
      <c r="A2093" s="175">
        <v>20220317</v>
      </c>
      <c r="B2093" s="176">
        <v>44637</v>
      </c>
      <c r="C2093" s="179">
        <v>1</v>
      </c>
    </row>
    <row r="2094" spans="1:3" x14ac:dyDescent="0.25">
      <c r="A2094" s="177">
        <v>20220318</v>
      </c>
      <c r="B2094" s="178">
        <v>44638</v>
      </c>
      <c r="C2094" s="180">
        <v>1</v>
      </c>
    </row>
    <row r="2095" spans="1:3" x14ac:dyDescent="0.25">
      <c r="A2095" s="175">
        <v>20220319</v>
      </c>
      <c r="B2095" s="176">
        <v>44639</v>
      </c>
      <c r="C2095" s="179">
        <v>0</v>
      </c>
    </row>
    <row r="2096" spans="1:3" x14ac:dyDescent="0.25">
      <c r="A2096" s="177">
        <v>20220320</v>
      </c>
      <c r="B2096" s="178">
        <v>44640</v>
      </c>
      <c r="C2096" s="180">
        <v>0</v>
      </c>
    </row>
    <row r="2097" spans="1:3" x14ac:dyDescent="0.25">
      <c r="A2097" s="175">
        <v>20220321</v>
      </c>
      <c r="B2097" s="176">
        <v>44641</v>
      </c>
      <c r="C2097" s="179">
        <v>1</v>
      </c>
    </row>
    <row r="2098" spans="1:3" x14ac:dyDescent="0.25">
      <c r="A2098" s="177">
        <v>20220322</v>
      </c>
      <c r="B2098" s="178">
        <v>44642</v>
      </c>
      <c r="C2098" s="180">
        <v>1</v>
      </c>
    </row>
    <row r="2099" spans="1:3" x14ac:dyDescent="0.25">
      <c r="A2099" s="175">
        <v>20220323</v>
      </c>
      <c r="B2099" s="176">
        <v>44643</v>
      </c>
      <c r="C2099" s="179">
        <v>1</v>
      </c>
    </row>
    <row r="2100" spans="1:3" x14ac:dyDescent="0.25">
      <c r="A2100" s="177">
        <v>20220324</v>
      </c>
      <c r="B2100" s="178">
        <v>44644</v>
      </c>
      <c r="C2100" s="180">
        <v>1</v>
      </c>
    </row>
    <row r="2101" spans="1:3" x14ac:dyDescent="0.25">
      <c r="A2101" s="175">
        <v>20220325</v>
      </c>
      <c r="B2101" s="176">
        <v>44645</v>
      </c>
      <c r="C2101" s="179">
        <v>1</v>
      </c>
    </row>
    <row r="2102" spans="1:3" x14ac:dyDescent="0.25">
      <c r="A2102" s="177">
        <v>20220326</v>
      </c>
      <c r="B2102" s="178">
        <v>44646</v>
      </c>
      <c r="C2102" s="180">
        <v>0</v>
      </c>
    </row>
    <row r="2103" spans="1:3" x14ac:dyDescent="0.25">
      <c r="A2103" s="175">
        <v>20220327</v>
      </c>
      <c r="B2103" s="176">
        <v>44647</v>
      </c>
      <c r="C2103" s="179">
        <v>0</v>
      </c>
    </row>
    <row r="2104" spans="1:3" x14ac:dyDescent="0.25">
      <c r="A2104" s="177">
        <v>20220328</v>
      </c>
      <c r="B2104" s="178">
        <v>44648</v>
      </c>
      <c r="C2104" s="180">
        <v>1</v>
      </c>
    </row>
    <row r="2105" spans="1:3" x14ac:dyDescent="0.25">
      <c r="A2105" s="175">
        <v>20220329</v>
      </c>
      <c r="B2105" s="176">
        <v>44649</v>
      </c>
      <c r="C2105" s="179">
        <v>1</v>
      </c>
    </row>
    <row r="2106" spans="1:3" x14ac:dyDescent="0.25">
      <c r="A2106" s="177">
        <v>20220330</v>
      </c>
      <c r="B2106" s="178">
        <v>44650</v>
      </c>
      <c r="C2106" s="180">
        <v>1</v>
      </c>
    </row>
    <row r="2107" spans="1:3" x14ac:dyDescent="0.25">
      <c r="A2107" s="175">
        <v>20220331</v>
      </c>
      <c r="B2107" s="176">
        <v>44651</v>
      </c>
      <c r="C2107" s="179">
        <v>1</v>
      </c>
    </row>
    <row r="2108" spans="1:3" x14ac:dyDescent="0.25">
      <c r="A2108" s="177">
        <v>20220401</v>
      </c>
      <c r="B2108" s="178">
        <v>44652</v>
      </c>
      <c r="C2108" s="180">
        <v>1</v>
      </c>
    </row>
    <row r="2109" spans="1:3" x14ac:dyDescent="0.25">
      <c r="A2109" s="175">
        <v>20220402</v>
      </c>
      <c r="B2109" s="176">
        <v>44653</v>
      </c>
      <c r="C2109" s="179">
        <v>0</v>
      </c>
    </row>
    <row r="2110" spans="1:3" x14ac:dyDescent="0.25">
      <c r="A2110" s="177">
        <v>20220403</v>
      </c>
      <c r="B2110" s="178">
        <v>44654</v>
      </c>
      <c r="C2110" s="180">
        <v>0</v>
      </c>
    </row>
    <row r="2111" spans="1:3" x14ac:dyDescent="0.25">
      <c r="A2111" s="175">
        <v>20220404</v>
      </c>
      <c r="B2111" s="176">
        <v>44655</v>
      </c>
      <c r="C2111" s="179">
        <v>1</v>
      </c>
    </row>
    <row r="2112" spans="1:3" x14ac:dyDescent="0.25">
      <c r="A2112" s="177">
        <v>20220405</v>
      </c>
      <c r="B2112" s="178">
        <v>44656</v>
      </c>
      <c r="C2112" s="180">
        <v>1</v>
      </c>
    </row>
    <row r="2113" spans="1:3" x14ac:dyDescent="0.25">
      <c r="A2113" s="175">
        <v>20220406</v>
      </c>
      <c r="B2113" s="176">
        <v>44657</v>
      </c>
      <c r="C2113" s="179">
        <v>1</v>
      </c>
    </row>
    <row r="2114" spans="1:3" x14ac:dyDescent="0.25">
      <c r="A2114" s="177">
        <v>20220407</v>
      </c>
      <c r="B2114" s="178">
        <v>44658</v>
      </c>
      <c r="C2114" s="180">
        <v>1</v>
      </c>
    </row>
    <row r="2115" spans="1:3" x14ac:dyDescent="0.25">
      <c r="A2115" s="175">
        <v>20220408</v>
      </c>
      <c r="B2115" s="176">
        <v>44659</v>
      </c>
      <c r="C2115" s="179">
        <v>1</v>
      </c>
    </row>
    <row r="2116" spans="1:3" x14ac:dyDescent="0.25">
      <c r="A2116" s="177">
        <v>20220409</v>
      </c>
      <c r="B2116" s="178">
        <v>44660</v>
      </c>
      <c r="C2116" s="180">
        <v>0</v>
      </c>
    </row>
    <row r="2117" spans="1:3" x14ac:dyDescent="0.25">
      <c r="A2117" s="175">
        <v>20220410</v>
      </c>
      <c r="B2117" s="176">
        <v>44661</v>
      </c>
      <c r="C2117" s="179">
        <v>0</v>
      </c>
    </row>
    <row r="2118" spans="1:3" x14ac:dyDescent="0.25">
      <c r="A2118" s="177">
        <v>20220411</v>
      </c>
      <c r="B2118" s="178">
        <v>44662</v>
      </c>
      <c r="C2118" s="180">
        <v>1</v>
      </c>
    </row>
    <row r="2119" spans="1:3" x14ac:dyDescent="0.25">
      <c r="A2119" s="175">
        <v>20220412</v>
      </c>
      <c r="B2119" s="176">
        <v>44663</v>
      </c>
      <c r="C2119" s="179">
        <v>1</v>
      </c>
    </row>
    <row r="2120" spans="1:3" x14ac:dyDescent="0.25">
      <c r="A2120" s="177">
        <v>20220413</v>
      </c>
      <c r="B2120" s="178">
        <v>44664</v>
      </c>
      <c r="C2120" s="180">
        <v>1</v>
      </c>
    </row>
    <row r="2121" spans="1:3" x14ac:dyDescent="0.25">
      <c r="A2121" s="175">
        <v>20220414</v>
      </c>
      <c r="B2121" s="176">
        <v>44665</v>
      </c>
      <c r="C2121" s="179">
        <v>0</v>
      </c>
    </row>
    <row r="2122" spans="1:3" x14ac:dyDescent="0.25">
      <c r="A2122" s="177">
        <v>20220415</v>
      </c>
      <c r="B2122" s="178">
        <v>44666</v>
      </c>
      <c r="C2122" s="180">
        <v>0</v>
      </c>
    </row>
    <row r="2123" spans="1:3" x14ac:dyDescent="0.25">
      <c r="A2123" s="175">
        <v>20220416</v>
      </c>
      <c r="B2123" s="176">
        <v>44667</v>
      </c>
      <c r="C2123" s="179">
        <v>0</v>
      </c>
    </row>
    <row r="2124" spans="1:3" x14ac:dyDescent="0.25">
      <c r="A2124" s="177">
        <v>20220417</v>
      </c>
      <c r="B2124" s="178">
        <v>44668</v>
      </c>
      <c r="C2124" s="180">
        <v>0</v>
      </c>
    </row>
    <row r="2125" spans="1:3" x14ac:dyDescent="0.25">
      <c r="A2125" s="175">
        <v>20220418</v>
      </c>
      <c r="B2125" s="176">
        <v>44669</v>
      </c>
      <c r="C2125" s="179">
        <v>0</v>
      </c>
    </row>
    <row r="2126" spans="1:3" x14ac:dyDescent="0.25">
      <c r="A2126" s="177">
        <v>20220419</v>
      </c>
      <c r="B2126" s="178">
        <v>44670</v>
      </c>
      <c r="C2126" s="180">
        <v>1</v>
      </c>
    </row>
    <row r="2127" spans="1:3" x14ac:dyDescent="0.25">
      <c r="A2127" s="175">
        <v>20220420</v>
      </c>
      <c r="B2127" s="176">
        <v>44671</v>
      </c>
      <c r="C2127" s="179">
        <v>1</v>
      </c>
    </row>
    <row r="2128" spans="1:3" x14ac:dyDescent="0.25">
      <c r="A2128" s="177">
        <v>20220421</v>
      </c>
      <c r="B2128" s="178">
        <v>44672</v>
      </c>
      <c r="C2128" s="180">
        <v>1</v>
      </c>
    </row>
    <row r="2129" spans="1:3" x14ac:dyDescent="0.25">
      <c r="A2129" s="175">
        <v>20220422</v>
      </c>
      <c r="B2129" s="176">
        <v>44673</v>
      </c>
      <c r="C2129" s="179">
        <v>1</v>
      </c>
    </row>
    <row r="2130" spans="1:3" x14ac:dyDescent="0.25">
      <c r="A2130" s="177">
        <v>20220423</v>
      </c>
      <c r="B2130" s="178">
        <v>44674</v>
      </c>
      <c r="C2130" s="180">
        <v>0</v>
      </c>
    </row>
    <row r="2131" spans="1:3" x14ac:dyDescent="0.25">
      <c r="A2131" s="175">
        <v>20220424</v>
      </c>
      <c r="B2131" s="176">
        <v>44675</v>
      </c>
      <c r="C2131" s="179">
        <v>0</v>
      </c>
    </row>
    <row r="2132" spans="1:3" x14ac:dyDescent="0.25">
      <c r="A2132" s="177">
        <v>20220425</v>
      </c>
      <c r="B2132" s="178">
        <v>44676</v>
      </c>
      <c r="C2132" s="180">
        <v>1</v>
      </c>
    </row>
    <row r="2133" spans="1:3" x14ac:dyDescent="0.25">
      <c r="A2133" s="175">
        <v>20220426</v>
      </c>
      <c r="B2133" s="176">
        <v>44677</v>
      </c>
      <c r="C2133" s="179">
        <v>1</v>
      </c>
    </row>
    <row r="2134" spans="1:3" x14ac:dyDescent="0.25">
      <c r="A2134" s="177">
        <v>20220427</v>
      </c>
      <c r="B2134" s="178">
        <v>44678</v>
      </c>
      <c r="C2134" s="180">
        <v>1</v>
      </c>
    </row>
    <row r="2135" spans="1:3" x14ac:dyDescent="0.25">
      <c r="A2135" s="175">
        <v>20220428</v>
      </c>
      <c r="B2135" s="176">
        <v>44679</v>
      </c>
      <c r="C2135" s="179">
        <v>1</v>
      </c>
    </row>
    <row r="2136" spans="1:3" x14ac:dyDescent="0.25">
      <c r="A2136" s="177">
        <v>20220429</v>
      </c>
      <c r="B2136" s="178">
        <v>44680</v>
      </c>
      <c r="C2136" s="180">
        <v>1</v>
      </c>
    </row>
    <row r="2137" spans="1:3" x14ac:dyDescent="0.25">
      <c r="A2137" s="175">
        <v>20220430</v>
      </c>
      <c r="B2137" s="176">
        <v>44681</v>
      </c>
      <c r="C2137" s="179">
        <v>0</v>
      </c>
    </row>
    <row r="2138" spans="1:3" x14ac:dyDescent="0.25">
      <c r="A2138" s="177">
        <v>20220501</v>
      </c>
      <c r="B2138" s="178">
        <v>44682</v>
      </c>
      <c r="C2138" s="180">
        <v>0</v>
      </c>
    </row>
    <row r="2139" spans="1:3" x14ac:dyDescent="0.25">
      <c r="A2139" s="175">
        <v>20220502</v>
      </c>
      <c r="B2139" s="176">
        <v>44683</v>
      </c>
      <c r="C2139" s="179">
        <v>1</v>
      </c>
    </row>
    <row r="2140" spans="1:3" x14ac:dyDescent="0.25">
      <c r="A2140" s="177">
        <v>20220503</v>
      </c>
      <c r="B2140" s="178">
        <v>44684</v>
      </c>
      <c r="C2140" s="180">
        <v>1</v>
      </c>
    </row>
    <row r="2141" spans="1:3" x14ac:dyDescent="0.25">
      <c r="A2141" s="175">
        <v>20220504</v>
      </c>
      <c r="B2141" s="176">
        <v>44685</v>
      </c>
      <c r="C2141" s="179">
        <v>1</v>
      </c>
    </row>
    <row r="2142" spans="1:3" x14ac:dyDescent="0.25">
      <c r="A2142" s="177">
        <v>20220505</v>
      </c>
      <c r="B2142" s="178">
        <v>44686</v>
      </c>
      <c r="C2142" s="180">
        <v>1</v>
      </c>
    </row>
    <row r="2143" spans="1:3" x14ac:dyDescent="0.25">
      <c r="A2143" s="175">
        <v>20220506</v>
      </c>
      <c r="B2143" s="176">
        <v>44687</v>
      </c>
      <c r="C2143" s="179">
        <v>1</v>
      </c>
    </row>
    <row r="2144" spans="1:3" x14ac:dyDescent="0.25">
      <c r="A2144" s="177">
        <v>20220507</v>
      </c>
      <c r="B2144" s="178">
        <v>44688</v>
      </c>
      <c r="C2144" s="180">
        <v>0</v>
      </c>
    </row>
    <row r="2145" spans="1:3" x14ac:dyDescent="0.25">
      <c r="A2145" s="175">
        <v>20220508</v>
      </c>
      <c r="B2145" s="176">
        <v>44689</v>
      </c>
      <c r="C2145" s="179">
        <v>0</v>
      </c>
    </row>
    <row r="2146" spans="1:3" x14ac:dyDescent="0.25">
      <c r="A2146" s="177">
        <v>20220509</v>
      </c>
      <c r="B2146" s="178">
        <v>44690</v>
      </c>
      <c r="C2146" s="180">
        <v>1</v>
      </c>
    </row>
    <row r="2147" spans="1:3" x14ac:dyDescent="0.25">
      <c r="A2147" s="175">
        <v>20220510</v>
      </c>
      <c r="B2147" s="176">
        <v>44691</v>
      </c>
      <c r="C2147" s="179">
        <v>1</v>
      </c>
    </row>
    <row r="2148" spans="1:3" x14ac:dyDescent="0.25">
      <c r="A2148" s="177">
        <v>20220511</v>
      </c>
      <c r="B2148" s="178">
        <v>44692</v>
      </c>
      <c r="C2148" s="180">
        <v>1</v>
      </c>
    </row>
    <row r="2149" spans="1:3" x14ac:dyDescent="0.25">
      <c r="A2149" s="175">
        <v>20220512</v>
      </c>
      <c r="B2149" s="176">
        <v>44693</v>
      </c>
      <c r="C2149" s="179">
        <v>1</v>
      </c>
    </row>
    <row r="2150" spans="1:3" x14ac:dyDescent="0.25">
      <c r="A2150" s="177">
        <v>20220513</v>
      </c>
      <c r="B2150" s="178">
        <v>44694</v>
      </c>
      <c r="C2150" s="180">
        <v>1</v>
      </c>
    </row>
    <row r="2151" spans="1:3" x14ac:dyDescent="0.25">
      <c r="A2151" s="175">
        <v>20220514</v>
      </c>
      <c r="B2151" s="176">
        <v>44695</v>
      </c>
      <c r="C2151" s="179">
        <v>0</v>
      </c>
    </row>
    <row r="2152" spans="1:3" x14ac:dyDescent="0.25">
      <c r="A2152" s="177">
        <v>20220515</v>
      </c>
      <c r="B2152" s="178">
        <v>44696</v>
      </c>
      <c r="C2152" s="180">
        <v>0</v>
      </c>
    </row>
    <row r="2153" spans="1:3" x14ac:dyDescent="0.25">
      <c r="A2153" s="175">
        <v>20220516</v>
      </c>
      <c r="B2153" s="176">
        <v>44697</v>
      </c>
      <c r="C2153" s="179">
        <v>1</v>
      </c>
    </row>
    <row r="2154" spans="1:3" x14ac:dyDescent="0.25">
      <c r="A2154" s="177">
        <v>20220517</v>
      </c>
      <c r="B2154" s="178">
        <v>44698</v>
      </c>
      <c r="C2154" s="180">
        <v>0</v>
      </c>
    </row>
    <row r="2155" spans="1:3" x14ac:dyDescent="0.25">
      <c r="A2155" s="175">
        <v>20220518</v>
      </c>
      <c r="B2155" s="176">
        <v>44699</v>
      </c>
      <c r="C2155" s="179">
        <v>1</v>
      </c>
    </row>
    <row r="2156" spans="1:3" x14ac:dyDescent="0.25">
      <c r="A2156" s="177">
        <v>20220519</v>
      </c>
      <c r="B2156" s="178">
        <v>44700</v>
      </c>
      <c r="C2156" s="180">
        <v>1</v>
      </c>
    </row>
    <row r="2157" spans="1:3" x14ac:dyDescent="0.25">
      <c r="A2157" s="175">
        <v>20220520</v>
      </c>
      <c r="B2157" s="176">
        <v>44701</v>
      </c>
      <c r="C2157" s="179">
        <v>1</v>
      </c>
    </row>
    <row r="2158" spans="1:3" x14ac:dyDescent="0.25">
      <c r="A2158" s="177">
        <v>20220521</v>
      </c>
      <c r="B2158" s="178">
        <v>44702</v>
      </c>
      <c r="C2158" s="180">
        <v>0</v>
      </c>
    </row>
    <row r="2159" spans="1:3" x14ac:dyDescent="0.25">
      <c r="A2159" s="175">
        <v>20220522</v>
      </c>
      <c r="B2159" s="176">
        <v>44703</v>
      </c>
      <c r="C2159" s="179">
        <v>0</v>
      </c>
    </row>
    <row r="2160" spans="1:3" x14ac:dyDescent="0.25">
      <c r="A2160" s="177">
        <v>20220523</v>
      </c>
      <c r="B2160" s="178">
        <v>44704</v>
      </c>
      <c r="C2160" s="180">
        <v>1</v>
      </c>
    </row>
    <row r="2161" spans="1:3" x14ac:dyDescent="0.25">
      <c r="A2161" s="175">
        <v>20220524</v>
      </c>
      <c r="B2161" s="176">
        <v>44705</v>
      </c>
      <c r="C2161" s="179">
        <v>1</v>
      </c>
    </row>
    <row r="2162" spans="1:3" x14ac:dyDescent="0.25">
      <c r="A2162" s="177">
        <v>20220525</v>
      </c>
      <c r="B2162" s="178">
        <v>44706</v>
      </c>
      <c r="C2162" s="180">
        <v>1</v>
      </c>
    </row>
    <row r="2163" spans="1:3" x14ac:dyDescent="0.25">
      <c r="A2163" s="175">
        <v>20220526</v>
      </c>
      <c r="B2163" s="176">
        <v>44707</v>
      </c>
      <c r="C2163" s="179">
        <v>0</v>
      </c>
    </row>
    <row r="2164" spans="1:3" x14ac:dyDescent="0.25">
      <c r="A2164" s="177">
        <v>20220527</v>
      </c>
      <c r="B2164" s="178">
        <v>44708</v>
      </c>
      <c r="C2164" s="180">
        <v>1</v>
      </c>
    </row>
    <row r="2165" spans="1:3" x14ac:dyDescent="0.25">
      <c r="A2165" s="175">
        <v>20220528</v>
      </c>
      <c r="B2165" s="176">
        <v>44709</v>
      </c>
      <c r="C2165" s="179">
        <v>0</v>
      </c>
    </row>
    <row r="2166" spans="1:3" x14ac:dyDescent="0.25">
      <c r="A2166" s="177">
        <v>20220529</v>
      </c>
      <c r="B2166" s="178">
        <v>44710</v>
      </c>
      <c r="C2166" s="180">
        <v>0</v>
      </c>
    </row>
    <row r="2167" spans="1:3" x14ac:dyDescent="0.25">
      <c r="A2167" s="175">
        <v>20220530</v>
      </c>
      <c r="B2167" s="176">
        <v>44711</v>
      </c>
      <c r="C2167" s="179">
        <v>1</v>
      </c>
    </row>
    <row r="2168" spans="1:3" x14ac:dyDescent="0.25">
      <c r="A2168" s="177">
        <v>20220531</v>
      </c>
      <c r="B2168" s="178">
        <v>44712</v>
      </c>
      <c r="C2168" s="180">
        <v>1</v>
      </c>
    </row>
    <row r="2169" spans="1:3" x14ac:dyDescent="0.25">
      <c r="A2169" s="175">
        <v>20220601</v>
      </c>
      <c r="B2169" s="176">
        <v>44713</v>
      </c>
      <c r="C2169" s="179">
        <v>1</v>
      </c>
    </row>
    <row r="2170" spans="1:3" x14ac:dyDescent="0.25">
      <c r="A2170" s="177">
        <v>20220602</v>
      </c>
      <c r="B2170" s="178">
        <v>44714</v>
      </c>
      <c r="C2170" s="180">
        <v>1</v>
      </c>
    </row>
    <row r="2171" spans="1:3" x14ac:dyDescent="0.25">
      <c r="A2171" s="175">
        <v>20220603</v>
      </c>
      <c r="B2171" s="176">
        <v>44715</v>
      </c>
      <c r="C2171" s="179">
        <v>1</v>
      </c>
    </row>
    <row r="2172" spans="1:3" x14ac:dyDescent="0.25">
      <c r="A2172" s="177">
        <v>20220604</v>
      </c>
      <c r="B2172" s="178">
        <v>44716</v>
      </c>
      <c r="C2172" s="180">
        <v>0</v>
      </c>
    </row>
    <row r="2173" spans="1:3" x14ac:dyDescent="0.25">
      <c r="A2173" s="175">
        <v>20220605</v>
      </c>
      <c r="B2173" s="176">
        <v>44717</v>
      </c>
      <c r="C2173" s="179">
        <v>0</v>
      </c>
    </row>
    <row r="2174" spans="1:3" x14ac:dyDescent="0.25">
      <c r="A2174" s="177">
        <v>20220606</v>
      </c>
      <c r="B2174" s="178">
        <v>44718</v>
      </c>
      <c r="C2174" s="180">
        <v>0</v>
      </c>
    </row>
    <row r="2175" spans="1:3" x14ac:dyDescent="0.25">
      <c r="A2175" s="175">
        <v>20220607</v>
      </c>
      <c r="B2175" s="176">
        <v>44719</v>
      </c>
      <c r="C2175" s="179">
        <v>1</v>
      </c>
    </row>
    <row r="2176" spans="1:3" x14ac:dyDescent="0.25">
      <c r="A2176" s="177">
        <v>20220608</v>
      </c>
      <c r="B2176" s="178">
        <v>44720</v>
      </c>
      <c r="C2176" s="180">
        <v>1</v>
      </c>
    </row>
    <row r="2177" spans="1:3" x14ac:dyDescent="0.25">
      <c r="A2177" s="175">
        <v>20220609</v>
      </c>
      <c r="B2177" s="176">
        <v>44721</v>
      </c>
      <c r="C2177" s="179">
        <v>1</v>
      </c>
    </row>
    <row r="2178" spans="1:3" x14ac:dyDescent="0.25">
      <c r="A2178" s="177">
        <v>20220610</v>
      </c>
      <c r="B2178" s="178">
        <v>44722</v>
      </c>
      <c r="C2178" s="180">
        <v>1</v>
      </c>
    </row>
    <row r="2179" spans="1:3" x14ac:dyDescent="0.25">
      <c r="A2179" s="175">
        <v>20220611</v>
      </c>
      <c r="B2179" s="176">
        <v>44723</v>
      </c>
      <c r="C2179" s="179">
        <v>0</v>
      </c>
    </row>
    <row r="2180" spans="1:3" x14ac:dyDescent="0.25">
      <c r="A2180" s="177">
        <v>20220612</v>
      </c>
      <c r="B2180" s="178">
        <v>44724</v>
      </c>
      <c r="C2180" s="180">
        <v>0</v>
      </c>
    </row>
    <row r="2181" spans="1:3" x14ac:dyDescent="0.25">
      <c r="A2181" s="175">
        <v>20220613</v>
      </c>
      <c r="B2181" s="176">
        <v>44725</v>
      </c>
      <c r="C2181" s="179">
        <v>1</v>
      </c>
    </row>
    <row r="2182" spans="1:3" x14ac:dyDescent="0.25">
      <c r="A2182" s="177">
        <v>20220614</v>
      </c>
      <c r="B2182" s="178">
        <v>44726</v>
      </c>
      <c r="C2182" s="180">
        <v>1</v>
      </c>
    </row>
    <row r="2183" spans="1:3" x14ac:dyDescent="0.25">
      <c r="A2183" s="175">
        <v>20220615</v>
      </c>
      <c r="B2183" s="176">
        <v>44727</v>
      </c>
      <c r="C2183" s="179">
        <v>1</v>
      </c>
    </row>
    <row r="2184" spans="1:3" x14ac:dyDescent="0.25">
      <c r="A2184" s="177">
        <v>20220616</v>
      </c>
      <c r="B2184" s="178">
        <v>44728</v>
      </c>
      <c r="C2184" s="180">
        <v>1</v>
      </c>
    </row>
    <row r="2185" spans="1:3" x14ac:dyDescent="0.25">
      <c r="A2185" s="175">
        <v>20220617</v>
      </c>
      <c r="B2185" s="176">
        <v>44729</v>
      </c>
      <c r="C2185" s="179">
        <v>1</v>
      </c>
    </row>
    <row r="2186" spans="1:3" x14ac:dyDescent="0.25">
      <c r="A2186" s="177">
        <v>20220618</v>
      </c>
      <c r="B2186" s="178">
        <v>44730</v>
      </c>
      <c r="C2186" s="180">
        <v>0</v>
      </c>
    </row>
    <row r="2187" spans="1:3" x14ac:dyDescent="0.25">
      <c r="A2187" s="175">
        <v>20220619</v>
      </c>
      <c r="B2187" s="176">
        <v>44731</v>
      </c>
      <c r="C2187" s="179">
        <v>0</v>
      </c>
    </row>
    <row r="2188" spans="1:3" x14ac:dyDescent="0.25">
      <c r="A2188" s="177">
        <v>20220620</v>
      </c>
      <c r="B2188" s="178">
        <v>44732</v>
      </c>
      <c r="C2188" s="180">
        <v>1</v>
      </c>
    </row>
    <row r="2189" spans="1:3" x14ac:dyDescent="0.25">
      <c r="A2189" s="175">
        <v>20220621</v>
      </c>
      <c r="B2189" s="176">
        <v>44733</v>
      </c>
      <c r="C2189" s="179">
        <v>1</v>
      </c>
    </row>
    <row r="2190" spans="1:3" x14ac:dyDescent="0.25">
      <c r="A2190" s="177">
        <v>20220622</v>
      </c>
      <c r="B2190" s="178">
        <v>44734</v>
      </c>
      <c r="C2190" s="180">
        <v>1</v>
      </c>
    </row>
    <row r="2191" spans="1:3" x14ac:dyDescent="0.25">
      <c r="A2191" s="175">
        <v>20220623</v>
      </c>
      <c r="B2191" s="176">
        <v>44735</v>
      </c>
      <c r="C2191" s="179">
        <v>1</v>
      </c>
    </row>
    <row r="2192" spans="1:3" x14ac:dyDescent="0.25">
      <c r="A2192" s="177">
        <v>20220624</v>
      </c>
      <c r="B2192" s="178">
        <v>44736</v>
      </c>
      <c r="C2192" s="180">
        <v>1</v>
      </c>
    </row>
    <row r="2193" spans="1:3" x14ac:dyDescent="0.25">
      <c r="A2193" s="175">
        <v>20220625</v>
      </c>
      <c r="B2193" s="176">
        <v>44737</v>
      </c>
      <c r="C2193" s="179">
        <v>0</v>
      </c>
    </row>
    <row r="2194" spans="1:3" x14ac:dyDescent="0.25">
      <c r="A2194" s="177">
        <v>20220626</v>
      </c>
      <c r="B2194" s="178">
        <v>44738</v>
      </c>
      <c r="C2194" s="180">
        <v>0</v>
      </c>
    </row>
    <row r="2195" spans="1:3" x14ac:dyDescent="0.25">
      <c r="A2195" s="175">
        <v>20220627</v>
      </c>
      <c r="B2195" s="176">
        <v>44739</v>
      </c>
      <c r="C2195" s="179">
        <v>1</v>
      </c>
    </row>
    <row r="2196" spans="1:3" x14ac:dyDescent="0.25">
      <c r="A2196" s="177">
        <v>20220628</v>
      </c>
      <c r="B2196" s="178">
        <v>44740</v>
      </c>
      <c r="C2196" s="180">
        <v>1</v>
      </c>
    </row>
    <row r="2197" spans="1:3" x14ac:dyDescent="0.25">
      <c r="A2197" s="175">
        <v>20220629</v>
      </c>
      <c r="B2197" s="176">
        <v>44741</v>
      </c>
      <c r="C2197" s="179">
        <v>1</v>
      </c>
    </row>
    <row r="2198" spans="1:3" x14ac:dyDescent="0.25">
      <c r="A2198" s="177">
        <v>20220630</v>
      </c>
      <c r="B2198" s="178">
        <v>44742</v>
      </c>
      <c r="C2198" s="180">
        <v>1</v>
      </c>
    </row>
    <row r="2199" spans="1:3" x14ac:dyDescent="0.25">
      <c r="A2199" s="175">
        <v>20220701</v>
      </c>
      <c r="B2199" s="176">
        <v>44743</v>
      </c>
      <c r="C2199" s="179">
        <v>1</v>
      </c>
    </row>
    <row r="2200" spans="1:3" x14ac:dyDescent="0.25">
      <c r="A2200" s="177">
        <v>20220702</v>
      </c>
      <c r="B2200" s="178">
        <v>44744</v>
      </c>
      <c r="C2200" s="180">
        <v>0</v>
      </c>
    </row>
    <row r="2201" spans="1:3" x14ac:dyDescent="0.25">
      <c r="A2201" s="175">
        <v>20220703</v>
      </c>
      <c r="B2201" s="176">
        <v>44745</v>
      </c>
      <c r="C2201" s="179">
        <v>0</v>
      </c>
    </row>
    <row r="2202" spans="1:3" x14ac:dyDescent="0.25">
      <c r="A2202" s="177">
        <v>20220704</v>
      </c>
      <c r="B2202" s="178">
        <v>44746</v>
      </c>
      <c r="C2202" s="180">
        <v>1</v>
      </c>
    </row>
    <row r="2203" spans="1:3" x14ac:dyDescent="0.25">
      <c r="A2203" s="175">
        <v>20220705</v>
      </c>
      <c r="B2203" s="176">
        <v>44747</v>
      </c>
      <c r="C2203" s="179">
        <v>1</v>
      </c>
    </row>
    <row r="2204" spans="1:3" x14ac:dyDescent="0.25">
      <c r="A2204" s="177">
        <v>20220706</v>
      </c>
      <c r="B2204" s="178">
        <v>44748</v>
      </c>
      <c r="C2204" s="180">
        <v>1</v>
      </c>
    </row>
    <row r="2205" spans="1:3" x14ac:dyDescent="0.25">
      <c r="A2205" s="175">
        <v>20220707</v>
      </c>
      <c r="B2205" s="176">
        <v>44749</v>
      </c>
      <c r="C2205" s="179">
        <v>1</v>
      </c>
    </row>
    <row r="2206" spans="1:3" x14ac:dyDescent="0.25">
      <c r="A2206" s="177">
        <v>20220708</v>
      </c>
      <c r="B2206" s="178">
        <v>44750</v>
      </c>
      <c r="C2206" s="180">
        <v>1</v>
      </c>
    </row>
    <row r="2207" spans="1:3" x14ac:dyDescent="0.25">
      <c r="A2207" s="175">
        <v>20220709</v>
      </c>
      <c r="B2207" s="176">
        <v>44751</v>
      </c>
      <c r="C2207" s="179">
        <v>0</v>
      </c>
    </row>
    <row r="2208" spans="1:3" x14ac:dyDescent="0.25">
      <c r="A2208" s="177">
        <v>20220710</v>
      </c>
      <c r="B2208" s="178">
        <v>44752</v>
      </c>
      <c r="C2208" s="180">
        <v>0</v>
      </c>
    </row>
    <row r="2209" spans="1:3" x14ac:dyDescent="0.25">
      <c r="A2209" s="175">
        <v>20220711</v>
      </c>
      <c r="B2209" s="176">
        <v>44753</v>
      </c>
      <c r="C2209" s="179">
        <v>1</v>
      </c>
    </row>
    <row r="2210" spans="1:3" x14ac:dyDescent="0.25">
      <c r="A2210" s="177">
        <v>20220712</v>
      </c>
      <c r="B2210" s="178">
        <v>44754</v>
      </c>
      <c r="C2210" s="180">
        <v>1</v>
      </c>
    </row>
    <row r="2211" spans="1:3" x14ac:dyDescent="0.25">
      <c r="A2211" s="175">
        <v>20220713</v>
      </c>
      <c r="B2211" s="176">
        <v>44755</v>
      </c>
      <c r="C2211" s="179">
        <v>1</v>
      </c>
    </row>
    <row r="2212" spans="1:3" x14ac:dyDescent="0.25">
      <c r="A2212" s="177">
        <v>20220714</v>
      </c>
      <c r="B2212" s="178">
        <v>44756</v>
      </c>
      <c r="C2212" s="180">
        <v>1</v>
      </c>
    </row>
    <row r="2213" spans="1:3" x14ac:dyDescent="0.25">
      <c r="A2213" s="175">
        <v>20220715</v>
      </c>
      <c r="B2213" s="176">
        <v>44757</v>
      </c>
      <c r="C2213" s="179">
        <v>1</v>
      </c>
    </row>
    <row r="2214" spans="1:3" x14ac:dyDescent="0.25">
      <c r="A2214" s="177">
        <v>20220716</v>
      </c>
      <c r="B2214" s="178">
        <v>44758</v>
      </c>
      <c r="C2214" s="180">
        <v>0</v>
      </c>
    </row>
    <row r="2215" spans="1:3" x14ac:dyDescent="0.25">
      <c r="A2215" s="175">
        <v>20220717</v>
      </c>
      <c r="B2215" s="176">
        <v>44759</v>
      </c>
      <c r="C2215" s="179">
        <v>0</v>
      </c>
    </row>
    <row r="2216" spans="1:3" x14ac:dyDescent="0.25">
      <c r="A2216" s="177">
        <v>20220718</v>
      </c>
      <c r="B2216" s="178">
        <v>44760</v>
      </c>
      <c r="C2216" s="180">
        <v>1</v>
      </c>
    </row>
    <row r="2217" spans="1:3" x14ac:dyDescent="0.25">
      <c r="A2217" s="175">
        <v>20220719</v>
      </c>
      <c r="B2217" s="176">
        <v>44761</v>
      </c>
      <c r="C2217" s="179">
        <v>1</v>
      </c>
    </row>
    <row r="2218" spans="1:3" x14ac:dyDescent="0.25">
      <c r="A2218" s="177">
        <v>20220720</v>
      </c>
      <c r="B2218" s="178">
        <v>44762</v>
      </c>
      <c r="C2218" s="180">
        <v>1</v>
      </c>
    </row>
    <row r="2219" spans="1:3" x14ac:dyDescent="0.25">
      <c r="A2219" s="175">
        <v>20220721</v>
      </c>
      <c r="B2219" s="176">
        <v>44763</v>
      </c>
      <c r="C2219" s="179">
        <v>1</v>
      </c>
    </row>
    <row r="2220" spans="1:3" x14ac:dyDescent="0.25">
      <c r="A2220" s="177">
        <v>20220722</v>
      </c>
      <c r="B2220" s="178">
        <v>44764</v>
      </c>
      <c r="C2220" s="180">
        <v>1</v>
      </c>
    </row>
    <row r="2221" spans="1:3" x14ac:dyDescent="0.25">
      <c r="A2221" s="175">
        <v>20220723</v>
      </c>
      <c r="B2221" s="176">
        <v>44765</v>
      </c>
      <c r="C2221" s="179">
        <v>0</v>
      </c>
    </row>
    <row r="2222" spans="1:3" x14ac:dyDescent="0.25">
      <c r="A2222" s="177">
        <v>20220724</v>
      </c>
      <c r="B2222" s="178">
        <v>44766</v>
      </c>
      <c r="C2222" s="180">
        <v>0</v>
      </c>
    </row>
    <row r="2223" spans="1:3" x14ac:dyDescent="0.25">
      <c r="A2223" s="175">
        <v>20220725</v>
      </c>
      <c r="B2223" s="176">
        <v>44767</v>
      </c>
      <c r="C2223" s="179">
        <v>1</v>
      </c>
    </row>
    <row r="2224" spans="1:3" x14ac:dyDescent="0.25">
      <c r="A2224" s="177">
        <v>20220726</v>
      </c>
      <c r="B2224" s="178">
        <v>44768</v>
      </c>
      <c r="C2224" s="180">
        <v>1</v>
      </c>
    </row>
    <row r="2225" spans="1:3" x14ac:dyDescent="0.25">
      <c r="A2225" s="175">
        <v>20220727</v>
      </c>
      <c r="B2225" s="176">
        <v>44769</v>
      </c>
      <c r="C2225" s="179">
        <v>1</v>
      </c>
    </row>
    <row r="2226" spans="1:3" x14ac:dyDescent="0.25">
      <c r="A2226" s="177">
        <v>20220728</v>
      </c>
      <c r="B2226" s="178">
        <v>44770</v>
      </c>
      <c r="C2226" s="180">
        <v>1</v>
      </c>
    </row>
    <row r="2227" spans="1:3" x14ac:dyDescent="0.25">
      <c r="A2227" s="175">
        <v>20220729</v>
      </c>
      <c r="B2227" s="176">
        <v>44771</v>
      </c>
      <c r="C2227" s="179">
        <v>1</v>
      </c>
    </row>
    <row r="2228" spans="1:3" x14ac:dyDescent="0.25">
      <c r="A2228" s="177">
        <v>20220730</v>
      </c>
      <c r="B2228" s="178">
        <v>44772</v>
      </c>
      <c r="C2228" s="180">
        <v>0</v>
      </c>
    </row>
    <row r="2229" spans="1:3" x14ac:dyDescent="0.25">
      <c r="A2229" s="175">
        <v>20220731</v>
      </c>
      <c r="B2229" s="176">
        <v>44773</v>
      </c>
      <c r="C2229" s="179">
        <v>0</v>
      </c>
    </row>
    <row r="2230" spans="1:3" x14ac:dyDescent="0.25">
      <c r="A2230" s="177">
        <v>20220801</v>
      </c>
      <c r="B2230" s="178">
        <v>44774</v>
      </c>
      <c r="C2230" s="180">
        <v>1</v>
      </c>
    </row>
    <row r="2231" spans="1:3" x14ac:dyDescent="0.25">
      <c r="A2231" s="175">
        <v>20220802</v>
      </c>
      <c r="B2231" s="176">
        <v>44775</v>
      </c>
      <c r="C2231" s="179">
        <v>1</v>
      </c>
    </row>
    <row r="2232" spans="1:3" x14ac:dyDescent="0.25">
      <c r="A2232" s="177">
        <v>20220803</v>
      </c>
      <c r="B2232" s="178">
        <v>44776</v>
      </c>
      <c r="C2232" s="180">
        <v>1</v>
      </c>
    </row>
    <row r="2233" spans="1:3" x14ac:dyDescent="0.25">
      <c r="A2233" s="175">
        <v>20220804</v>
      </c>
      <c r="B2233" s="176">
        <v>44777</v>
      </c>
      <c r="C2233" s="179">
        <v>1</v>
      </c>
    </row>
    <row r="2234" spans="1:3" x14ac:dyDescent="0.25">
      <c r="A2234" s="177">
        <v>20220805</v>
      </c>
      <c r="B2234" s="178">
        <v>44778</v>
      </c>
      <c r="C2234" s="180">
        <v>1</v>
      </c>
    </row>
    <row r="2235" spans="1:3" x14ac:dyDescent="0.25">
      <c r="A2235" s="175">
        <v>20220806</v>
      </c>
      <c r="B2235" s="176">
        <v>44779</v>
      </c>
      <c r="C2235" s="179">
        <v>0</v>
      </c>
    </row>
    <row r="2236" spans="1:3" x14ac:dyDescent="0.25">
      <c r="A2236" s="177">
        <v>20220807</v>
      </c>
      <c r="B2236" s="178">
        <v>44780</v>
      </c>
      <c r="C2236" s="180">
        <v>0</v>
      </c>
    </row>
    <row r="2237" spans="1:3" x14ac:dyDescent="0.25">
      <c r="A2237" s="175">
        <v>20220808</v>
      </c>
      <c r="B2237" s="176">
        <v>44781</v>
      </c>
      <c r="C2237" s="179">
        <v>1</v>
      </c>
    </row>
    <row r="2238" spans="1:3" x14ac:dyDescent="0.25">
      <c r="A2238" s="177">
        <v>20220809</v>
      </c>
      <c r="B2238" s="178">
        <v>44782</v>
      </c>
      <c r="C2238" s="180">
        <v>1</v>
      </c>
    </row>
    <row r="2239" spans="1:3" x14ac:dyDescent="0.25">
      <c r="A2239" s="175">
        <v>20220810</v>
      </c>
      <c r="B2239" s="176">
        <v>44783</v>
      </c>
      <c r="C2239" s="179">
        <v>1</v>
      </c>
    </row>
    <row r="2240" spans="1:3" x14ac:dyDescent="0.25">
      <c r="A2240" s="177">
        <v>20220811</v>
      </c>
      <c r="B2240" s="178">
        <v>44784</v>
      </c>
      <c r="C2240" s="180">
        <v>1</v>
      </c>
    </row>
    <row r="2241" spans="1:3" x14ac:dyDescent="0.25">
      <c r="A2241" s="175">
        <v>20220812</v>
      </c>
      <c r="B2241" s="176">
        <v>44785</v>
      </c>
      <c r="C2241" s="179">
        <v>1</v>
      </c>
    </row>
    <row r="2242" spans="1:3" x14ac:dyDescent="0.25">
      <c r="A2242" s="177">
        <v>20220813</v>
      </c>
      <c r="B2242" s="178">
        <v>44786</v>
      </c>
      <c r="C2242" s="180">
        <v>0</v>
      </c>
    </row>
    <row r="2243" spans="1:3" x14ac:dyDescent="0.25">
      <c r="A2243" s="175">
        <v>20220814</v>
      </c>
      <c r="B2243" s="176">
        <v>44787</v>
      </c>
      <c r="C2243" s="179">
        <v>0</v>
      </c>
    </row>
    <row r="2244" spans="1:3" x14ac:dyDescent="0.25">
      <c r="A2244" s="177">
        <v>20220815</v>
      </c>
      <c r="B2244" s="178">
        <v>44788</v>
      </c>
      <c r="C2244" s="180">
        <v>1</v>
      </c>
    </row>
    <row r="2245" spans="1:3" x14ac:dyDescent="0.25">
      <c r="A2245" s="175">
        <v>20220816</v>
      </c>
      <c r="B2245" s="176">
        <v>44789</v>
      </c>
      <c r="C2245" s="179">
        <v>1</v>
      </c>
    </row>
    <row r="2246" spans="1:3" x14ac:dyDescent="0.25">
      <c r="A2246" s="177">
        <v>20220817</v>
      </c>
      <c r="B2246" s="178">
        <v>44790</v>
      </c>
      <c r="C2246" s="180">
        <v>1</v>
      </c>
    </row>
    <row r="2247" spans="1:3" x14ac:dyDescent="0.25">
      <c r="A2247" s="175">
        <v>20220818</v>
      </c>
      <c r="B2247" s="176">
        <v>44791</v>
      </c>
      <c r="C2247" s="179">
        <v>1</v>
      </c>
    </row>
    <row r="2248" spans="1:3" x14ac:dyDescent="0.25">
      <c r="A2248" s="177">
        <v>20220819</v>
      </c>
      <c r="B2248" s="178">
        <v>44792</v>
      </c>
      <c r="C2248" s="180">
        <v>1</v>
      </c>
    </row>
    <row r="2249" spans="1:3" x14ac:dyDescent="0.25">
      <c r="A2249" s="175">
        <v>20220820</v>
      </c>
      <c r="B2249" s="176">
        <v>44793</v>
      </c>
      <c r="C2249" s="179">
        <v>0</v>
      </c>
    </row>
    <row r="2250" spans="1:3" x14ac:dyDescent="0.25">
      <c r="A2250" s="177">
        <v>20220821</v>
      </c>
      <c r="B2250" s="178">
        <v>44794</v>
      </c>
      <c r="C2250" s="180">
        <v>0</v>
      </c>
    </row>
    <row r="2251" spans="1:3" x14ac:dyDescent="0.25">
      <c r="A2251" s="175">
        <v>20220822</v>
      </c>
      <c r="B2251" s="176">
        <v>44795</v>
      </c>
      <c r="C2251" s="179">
        <v>1</v>
      </c>
    </row>
    <row r="2252" spans="1:3" x14ac:dyDescent="0.25">
      <c r="A2252" s="177">
        <v>20220823</v>
      </c>
      <c r="B2252" s="178">
        <v>44796</v>
      </c>
      <c r="C2252" s="180">
        <v>1</v>
      </c>
    </row>
    <row r="2253" spans="1:3" x14ac:dyDescent="0.25">
      <c r="A2253" s="175">
        <v>20220824</v>
      </c>
      <c r="B2253" s="176">
        <v>44797</v>
      </c>
      <c r="C2253" s="179">
        <v>1</v>
      </c>
    </row>
    <row r="2254" spans="1:3" x14ac:dyDescent="0.25">
      <c r="A2254" s="177">
        <v>20220825</v>
      </c>
      <c r="B2254" s="178">
        <v>44798</v>
      </c>
      <c r="C2254" s="180">
        <v>1</v>
      </c>
    </row>
    <row r="2255" spans="1:3" x14ac:dyDescent="0.25">
      <c r="A2255" s="175">
        <v>20220826</v>
      </c>
      <c r="B2255" s="176">
        <v>44799</v>
      </c>
      <c r="C2255" s="179">
        <v>1</v>
      </c>
    </row>
    <row r="2256" spans="1:3" x14ac:dyDescent="0.25">
      <c r="A2256" s="177">
        <v>20220827</v>
      </c>
      <c r="B2256" s="178">
        <v>44800</v>
      </c>
      <c r="C2256" s="180">
        <v>0</v>
      </c>
    </row>
    <row r="2257" spans="1:3" x14ac:dyDescent="0.25">
      <c r="A2257" s="175">
        <v>20220828</v>
      </c>
      <c r="B2257" s="176">
        <v>44801</v>
      </c>
      <c r="C2257" s="179">
        <v>0</v>
      </c>
    </row>
    <row r="2258" spans="1:3" x14ac:dyDescent="0.25">
      <c r="A2258" s="177">
        <v>20220829</v>
      </c>
      <c r="B2258" s="178">
        <v>44802</v>
      </c>
      <c r="C2258" s="180">
        <v>1</v>
      </c>
    </row>
    <row r="2259" spans="1:3" x14ac:dyDescent="0.25">
      <c r="A2259" s="175">
        <v>20220830</v>
      </c>
      <c r="B2259" s="176">
        <v>44803</v>
      </c>
      <c r="C2259" s="179">
        <v>1</v>
      </c>
    </row>
    <row r="2260" spans="1:3" x14ac:dyDescent="0.25">
      <c r="A2260" s="177">
        <v>20220831</v>
      </c>
      <c r="B2260" s="178">
        <v>44804</v>
      </c>
      <c r="C2260" s="180">
        <v>1</v>
      </c>
    </row>
    <row r="2261" spans="1:3" x14ac:dyDescent="0.25">
      <c r="A2261" s="175">
        <v>20220901</v>
      </c>
      <c r="B2261" s="176">
        <v>44805</v>
      </c>
      <c r="C2261" s="179">
        <v>1</v>
      </c>
    </row>
    <row r="2262" spans="1:3" x14ac:dyDescent="0.25">
      <c r="A2262" s="177">
        <v>20220902</v>
      </c>
      <c r="B2262" s="178">
        <v>44806</v>
      </c>
      <c r="C2262" s="180">
        <v>1</v>
      </c>
    </row>
    <row r="2263" spans="1:3" x14ac:dyDescent="0.25">
      <c r="A2263" s="175">
        <v>20220903</v>
      </c>
      <c r="B2263" s="176">
        <v>44807</v>
      </c>
      <c r="C2263" s="179">
        <v>0</v>
      </c>
    </row>
    <row r="2264" spans="1:3" x14ac:dyDescent="0.25">
      <c r="A2264" s="177">
        <v>20220904</v>
      </c>
      <c r="B2264" s="178">
        <v>44808</v>
      </c>
      <c r="C2264" s="180">
        <v>0</v>
      </c>
    </row>
    <row r="2265" spans="1:3" x14ac:dyDescent="0.25">
      <c r="A2265" s="175">
        <v>20220905</v>
      </c>
      <c r="B2265" s="176">
        <v>44809</v>
      </c>
      <c r="C2265" s="179">
        <v>1</v>
      </c>
    </row>
    <row r="2266" spans="1:3" x14ac:dyDescent="0.25">
      <c r="A2266" s="177">
        <v>20220906</v>
      </c>
      <c r="B2266" s="178">
        <v>44810</v>
      </c>
      <c r="C2266" s="180">
        <v>1</v>
      </c>
    </row>
    <row r="2267" spans="1:3" x14ac:dyDescent="0.25">
      <c r="A2267" s="175">
        <v>20220907</v>
      </c>
      <c r="B2267" s="176">
        <v>44811</v>
      </c>
      <c r="C2267" s="179">
        <v>1</v>
      </c>
    </row>
    <row r="2268" spans="1:3" x14ac:dyDescent="0.25">
      <c r="A2268" s="177">
        <v>20220908</v>
      </c>
      <c r="B2268" s="178">
        <v>44812</v>
      </c>
      <c r="C2268" s="180">
        <v>1</v>
      </c>
    </row>
    <row r="2269" spans="1:3" x14ac:dyDescent="0.25">
      <c r="A2269" s="175">
        <v>20220909</v>
      </c>
      <c r="B2269" s="176">
        <v>44813</v>
      </c>
      <c r="C2269" s="179">
        <v>1</v>
      </c>
    </row>
    <row r="2270" spans="1:3" x14ac:dyDescent="0.25">
      <c r="A2270" s="177">
        <v>20220910</v>
      </c>
      <c r="B2270" s="178">
        <v>44814</v>
      </c>
      <c r="C2270" s="180">
        <v>0</v>
      </c>
    </row>
    <row r="2271" spans="1:3" x14ac:dyDescent="0.25">
      <c r="A2271" s="175">
        <v>20220911</v>
      </c>
      <c r="B2271" s="176">
        <v>44815</v>
      </c>
      <c r="C2271" s="179">
        <v>0</v>
      </c>
    </row>
    <row r="2272" spans="1:3" x14ac:dyDescent="0.25">
      <c r="A2272" s="177">
        <v>20220912</v>
      </c>
      <c r="B2272" s="178">
        <v>44816</v>
      </c>
      <c r="C2272" s="180">
        <v>1</v>
      </c>
    </row>
    <row r="2273" spans="1:3" x14ac:dyDescent="0.25">
      <c r="A2273" s="175">
        <v>20220913</v>
      </c>
      <c r="B2273" s="176">
        <v>44817</v>
      </c>
      <c r="C2273" s="179">
        <v>1</v>
      </c>
    </row>
    <row r="2274" spans="1:3" x14ac:dyDescent="0.25">
      <c r="A2274" s="177">
        <v>20220914</v>
      </c>
      <c r="B2274" s="178">
        <v>44818</v>
      </c>
      <c r="C2274" s="180">
        <v>1</v>
      </c>
    </row>
    <row r="2275" spans="1:3" x14ac:dyDescent="0.25">
      <c r="A2275" s="175">
        <v>20220915</v>
      </c>
      <c r="B2275" s="176">
        <v>44819</v>
      </c>
      <c r="C2275" s="179">
        <v>1</v>
      </c>
    </row>
    <row r="2276" spans="1:3" x14ac:dyDescent="0.25">
      <c r="A2276" s="177">
        <v>20220916</v>
      </c>
      <c r="B2276" s="178">
        <v>44820</v>
      </c>
      <c r="C2276" s="180">
        <v>1</v>
      </c>
    </row>
    <row r="2277" spans="1:3" x14ac:dyDescent="0.25">
      <c r="A2277" s="175">
        <v>20220917</v>
      </c>
      <c r="B2277" s="176">
        <v>44821</v>
      </c>
      <c r="C2277" s="179">
        <v>0</v>
      </c>
    </row>
    <row r="2278" spans="1:3" x14ac:dyDescent="0.25">
      <c r="A2278" s="177">
        <v>20220918</v>
      </c>
      <c r="B2278" s="178">
        <v>44822</v>
      </c>
      <c r="C2278" s="180">
        <v>0</v>
      </c>
    </row>
    <row r="2279" spans="1:3" x14ac:dyDescent="0.25">
      <c r="A2279" s="175">
        <v>20220919</v>
      </c>
      <c r="B2279" s="176">
        <v>44823</v>
      </c>
      <c r="C2279" s="179">
        <v>1</v>
      </c>
    </row>
    <row r="2280" spans="1:3" x14ac:dyDescent="0.25">
      <c r="A2280" s="177">
        <v>20220920</v>
      </c>
      <c r="B2280" s="178">
        <v>44824</v>
      </c>
      <c r="C2280" s="180">
        <v>1</v>
      </c>
    </row>
    <row r="2281" spans="1:3" x14ac:dyDescent="0.25">
      <c r="A2281" s="175">
        <v>20220921</v>
      </c>
      <c r="B2281" s="176">
        <v>44825</v>
      </c>
      <c r="C2281" s="179">
        <v>1</v>
      </c>
    </row>
    <row r="2282" spans="1:3" x14ac:dyDescent="0.25">
      <c r="A2282" s="177">
        <v>20220922</v>
      </c>
      <c r="B2282" s="178">
        <v>44826</v>
      </c>
      <c r="C2282" s="180">
        <v>1</v>
      </c>
    </row>
    <row r="2283" spans="1:3" x14ac:dyDescent="0.25">
      <c r="A2283" s="175">
        <v>20220923</v>
      </c>
      <c r="B2283" s="176">
        <v>44827</v>
      </c>
      <c r="C2283" s="179">
        <v>1</v>
      </c>
    </row>
    <row r="2284" spans="1:3" x14ac:dyDescent="0.25">
      <c r="A2284" s="177">
        <v>20220924</v>
      </c>
      <c r="B2284" s="178">
        <v>44828</v>
      </c>
      <c r="C2284" s="180">
        <v>0</v>
      </c>
    </row>
    <row r="2285" spans="1:3" x14ac:dyDescent="0.25">
      <c r="A2285" s="175">
        <v>20220925</v>
      </c>
      <c r="B2285" s="176">
        <v>44829</v>
      </c>
      <c r="C2285" s="179">
        <v>0</v>
      </c>
    </row>
    <row r="2286" spans="1:3" x14ac:dyDescent="0.25">
      <c r="A2286" s="177">
        <v>20220926</v>
      </c>
      <c r="B2286" s="178">
        <v>44830</v>
      </c>
      <c r="C2286" s="180">
        <v>1</v>
      </c>
    </row>
    <row r="2287" spans="1:3" x14ac:dyDescent="0.25">
      <c r="A2287" s="175">
        <v>20220927</v>
      </c>
      <c r="B2287" s="176">
        <v>44831</v>
      </c>
      <c r="C2287" s="179">
        <v>1</v>
      </c>
    </row>
    <row r="2288" spans="1:3" x14ac:dyDescent="0.25">
      <c r="A2288" s="177">
        <v>20220928</v>
      </c>
      <c r="B2288" s="178">
        <v>44832</v>
      </c>
      <c r="C2288" s="180">
        <v>1</v>
      </c>
    </row>
    <row r="2289" spans="1:3" x14ac:dyDescent="0.25">
      <c r="A2289" s="175">
        <v>20220929</v>
      </c>
      <c r="B2289" s="176">
        <v>44833</v>
      </c>
      <c r="C2289" s="179">
        <v>1</v>
      </c>
    </row>
    <row r="2290" spans="1:3" x14ac:dyDescent="0.25">
      <c r="A2290" s="177">
        <v>20220930</v>
      </c>
      <c r="B2290" s="178">
        <v>44834</v>
      </c>
      <c r="C2290" s="180">
        <v>1</v>
      </c>
    </row>
    <row r="2291" spans="1:3" x14ac:dyDescent="0.25">
      <c r="A2291" s="175">
        <v>20221001</v>
      </c>
      <c r="B2291" s="176">
        <v>44835</v>
      </c>
      <c r="C2291" s="179">
        <v>0</v>
      </c>
    </row>
    <row r="2292" spans="1:3" x14ac:dyDescent="0.25">
      <c r="A2292" s="177">
        <v>20221002</v>
      </c>
      <c r="B2292" s="178">
        <v>44836</v>
      </c>
      <c r="C2292" s="180">
        <v>0</v>
      </c>
    </row>
    <row r="2293" spans="1:3" x14ac:dyDescent="0.25">
      <c r="A2293" s="175">
        <v>20221003</v>
      </c>
      <c r="B2293" s="176">
        <v>44837</v>
      </c>
      <c r="C2293" s="179">
        <v>1</v>
      </c>
    </row>
    <row r="2294" spans="1:3" x14ac:dyDescent="0.25">
      <c r="A2294" s="177">
        <v>20221004</v>
      </c>
      <c r="B2294" s="178">
        <v>44838</v>
      </c>
      <c r="C2294" s="180">
        <v>1</v>
      </c>
    </row>
    <row r="2295" spans="1:3" x14ac:dyDescent="0.25">
      <c r="A2295" s="175">
        <v>20221005</v>
      </c>
      <c r="B2295" s="176">
        <v>44839</v>
      </c>
      <c r="C2295" s="179">
        <v>1</v>
      </c>
    </row>
    <row r="2296" spans="1:3" x14ac:dyDescent="0.25">
      <c r="A2296" s="177">
        <v>20221006</v>
      </c>
      <c r="B2296" s="178">
        <v>44840</v>
      </c>
      <c r="C2296" s="180">
        <v>1</v>
      </c>
    </row>
    <row r="2297" spans="1:3" x14ac:dyDescent="0.25">
      <c r="A2297" s="175">
        <v>20221007</v>
      </c>
      <c r="B2297" s="176">
        <v>44841</v>
      </c>
      <c r="C2297" s="179">
        <v>1</v>
      </c>
    </row>
    <row r="2298" spans="1:3" x14ac:dyDescent="0.25">
      <c r="A2298" s="177">
        <v>20221008</v>
      </c>
      <c r="B2298" s="178">
        <v>44842</v>
      </c>
      <c r="C2298" s="180">
        <v>0</v>
      </c>
    </row>
    <row r="2299" spans="1:3" x14ac:dyDescent="0.25">
      <c r="A2299" s="175">
        <v>20221009</v>
      </c>
      <c r="B2299" s="176">
        <v>44843</v>
      </c>
      <c r="C2299" s="179">
        <v>0</v>
      </c>
    </row>
    <row r="2300" spans="1:3" x14ac:dyDescent="0.25">
      <c r="A2300" s="177">
        <v>20221010</v>
      </c>
      <c r="B2300" s="178">
        <v>44844</v>
      </c>
      <c r="C2300" s="180">
        <v>1</v>
      </c>
    </row>
    <row r="2301" spans="1:3" x14ac:dyDescent="0.25">
      <c r="A2301" s="175">
        <v>20221011</v>
      </c>
      <c r="B2301" s="176">
        <v>44845</v>
      </c>
      <c r="C2301" s="179">
        <v>1</v>
      </c>
    </row>
    <row r="2302" spans="1:3" x14ac:dyDescent="0.25">
      <c r="A2302" s="177">
        <v>20221012</v>
      </c>
      <c r="B2302" s="178">
        <v>44846</v>
      </c>
      <c r="C2302" s="180">
        <v>1</v>
      </c>
    </row>
    <row r="2303" spans="1:3" x14ac:dyDescent="0.25">
      <c r="A2303" s="175">
        <v>20221013</v>
      </c>
      <c r="B2303" s="176">
        <v>44847</v>
      </c>
      <c r="C2303" s="179">
        <v>1</v>
      </c>
    </row>
    <row r="2304" spans="1:3" x14ac:dyDescent="0.25">
      <c r="A2304" s="177">
        <v>20221014</v>
      </c>
      <c r="B2304" s="178">
        <v>44848</v>
      </c>
      <c r="C2304" s="180">
        <v>1</v>
      </c>
    </row>
    <row r="2305" spans="1:3" x14ac:dyDescent="0.25">
      <c r="A2305" s="175">
        <v>20221015</v>
      </c>
      <c r="B2305" s="176">
        <v>44849</v>
      </c>
      <c r="C2305" s="179">
        <v>0</v>
      </c>
    </row>
    <row r="2306" spans="1:3" x14ac:dyDescent="0.25">
      <c r="A2306" s="177">
        <v>20221016</v>
      </c>
      <c r="B2306" s="178">
        <v>44850</v>
      </c>
      <c r="C2306" s="180">
        <v>0</v>
      </c>
    </row>
    <row r="2307" spans="1:3" x14ac:dyDescent="0.25">
      <c r="A2307" s="175">
        <v>20221017</v>
      </c>
      <c r="B2307" s="176">
        <v>44851</v>
      </c>
      <c r="C2307" s="179">
        <v>1</v>
      </c>
    </row>
    <row r="2308" spans="1:3" x14ac:dyDescent="0.25">
      <c r="A2308" s="177">
        <v>20221018</v>
      </c>
      <c r="B2308" s="178">
        <v>44852</v>
      </c>
      <c r="C2308" s="180">
        <v>1</v>
      </c>
    </row>
    <row r="2309" spans="1:3" x14ac:dyDescent="0.25">
      <c r="A2309" s="175">
        <v>20221019</v>
      </c>
      <c r="B2309" s="176">
        <v>44853</v>
      </c>
      <c r="C2309" s="179">
        <v>1</v>
      </c>
    </row>
    <row r="2310" spans="1:3" x14ac:dyDescent="0.25">
      <c r="A2310" s="177">
        <v>20221020</v>
      </c>
      <c r="B2310" s="178">
        <v>44854</v>
      </c>
      <c r="C2310" s="180">
        <v>1</v>
      </c>
    </row>
    <row r="2311" spans="1:3" x14ac:dyDescent="0.25">
      <c r="A2311" s="175">
        <v>20221021</v>
      </c>
      <c r="B2311" s="176">
        <v>44855</v>
      </c>
      <c r="C2311" s="179">
        <v>1</v>
      </c>
    </row>
    <row r="2312" spans="1:3" x14ac:dyDescent="0.25">
      <c r="A2312" s="177">
        <v>20221022</v>
      </c>
      <c r="B2312" s="178">
        <v>44856</v>
      </c>
      <c r="C2312" s="180">
        <v>0</v>
      </c>
    </row>
    <row r="2313" spans="1:3" x14ac:dyDescent="0.25">
      <c r="A2313" s="175">
        <v>20221023</v>
      </c>
      <c r="B2313" s="176">
        <v>44857</v>
      </c>
      <c r="C2313" s="179">
        <v>0</v>
      </c>
    </row>
    <row r="2314" spans="1:3" x14ac:dyDescent="0.25">
      <c r="A2314" s="177">
        <v>20221024</v>
      </c>
      <c r="B2314" s="178">
        <v>44858</v>
      </c>
      <c r="C2314" s="180">
        <v>1</v>
      </c>
    </row>
    <row r="2315" spans="1:3" x14ac:dyDescent="0.25">
      <c r="A2315" s="175">
        <v>20221025</v>
      </c>
      <c r="B2315" s="176">
        <v>44859</v>
      </c>
      <c r="C2315" s="179">
        <v>1</v>
      </c>
    </row>
    <row r="2316" spans="1:3" x14ac:dyDescent="0.25">
      <c r="A2316" s="177">
        <v>20221026</v>
      </c>
      <c r="B2316" s="178">
        <v>44860</v>
      </c>
      <c r="C2316" s="180">
        <v>1</v>
      </c>
    </row>
    <row r="2317" spans="1:3" x14ac:dyDescent="0.25">
      <c r="A2317" s="175">
        <v>20221027</v>
      </c>
      <c r="B2317" s="176">
        <v>44861</v>
      </c>
      <c r="C2317" s="179">
        <v>1</v>
      </c>
    </row>
    <row r="2318" spans="1:3" x14ac:dyDescent="0.25">
      <c r="A2318" s="177">
        <v>20221028</v>
      </c>
      <c r="B2318" s="178">
        <v>44862</v>
      </c>
      <c r="C2318" s="180">
        <v>1</v>
      </c>
    </row>
    <row r="2319" spans="1:3" x14ac:dyDescent="0.25">
      <c r="A2319" s="175">
        <v>20221029</v>
      </c>
      <c r="B2319" s="176">
        <v>44863</v>
      </c>
      <c r="C2319" s="179">
        <v>0</v>
      </c>
    </row>
    <row r="2320" spans="1:3" x14ac:dyDescent="0.25">
      <c r="A2320" s="177">
        <v>20221030</v>
      </c>
      <c r="B2320" s="178">
        <v>44864</v>
      </c>
      <c r="C2320" s="180">
        <v>0</v>
      </c>
    </row>
    <row r="2321" spans="1:3" x14ac:dyDescent="0.25">
      <c r="A2321" s="175">
        <v>20221031</v>
      </c>
      <c r="B2321" s="176">
        <v>44865</v>
      </c>
      <c r="C2321" s="179">
        <v>1</v>
      </c>
    </row>
    <row r="2322" spans="1:3" x14ac:dyDescent="0.25">
      <c r="A2322" s="177">
        <v>20221101</v>
      </c>
      <c r="B2322" s="178">
        <v>44866</v>
      </c>
      <c r="C2322" s="180">
        <v>1</v>
      </c>
    </row>
    <row r="2323" spans="1:3" x14ac:dyDescent="0.25">
      <c r="A2323" s="175">
        <v>20221102</v>
      </c>
      <c r="B2323" s="176">
        <v>44867</v>
      </c>
      <c r="C2323" s="179">
        <v>1</v>
      </c>
    </row>
    <row r="2324" spans="1:3" x14ac:dyDescent="0.25">
      <c r="A2324" s="177">
        <v>20221103</v>
      </c>
      <c r="B2324" s="178">
        <v>44868</v>
      </c>
      <c r="C2324" s="180">
        <v>1</v>
      </c>
    </row>
    <row r="2325" spans="1:3" x14ac:dyDescent="0.25">
      <c r="A2325" s="175">
        <v>20221104</v>
      </c>
      <c r="B2325" s="176">
        <v>44869</v>
      </c>
      <c r="C2325" s="179">
        <v>1</v>
      </c>
    </row>
    <row r="2326" spans="1:3" x14ac:dyDescent="0.25">
      <c r="A2326" s="177">
        <v>20221105</v>
      </c>
      <c r="B2326" s="178">
        <v>44870</v>
      </c>
      <c r="C2326" s="180">
        <v>0</v>
      </c>
    </row>
    <row r="2327" spans="1:3" x14ac:dyDescent="0.25">
      <c r="A2327" s="175">
        <v>20221106</v>
      </c>
      <c r="B2327" s="176">
        <v>44871</v>
      </c>
      <c r="C2327" s="179">
        <v>0</v>
      </c>
    </row>
    <row r="2328" spans="1:3" x14ac:dyDescent="0.25">
      <c r="A2328" s="177">
        <v>20221107</v>
      </c>
      <c r="B2328" s="178">
        <v>44872</v>
      </c>
      <c r="C2328" s="180">
        <v>1</v>
      </c>
    </row>
    <row r="2329" spans="1:3" x14ac:dyDescent="0.25">
      <c r="A2329" s="175">
        <v>20221108</v>
      </c>
      <c r="B2329" s="176">
        <v>44873</v>
      </c>
      <c r="C2329" s="179">
        <v>1</v>
      </c>
    </row>
    <row r="2330" spans="1:3" x14ac:dyDescent="0.25">
      <c r="A2330" s="177">
        <v>20221109</v>
      </c>
      <c r="B2330" s="178">
        <v>44874</v>
      </c>
      <c r="C2330" s="180">
        <v>1</v>
      </c>
    </row>
    <row r="2331" spans="1:3" x14ac:dyDescent="0.25">
      <c r="A2331" s="175">
        <v>20221110</v>
      </c>
      <c r="B2331" s="176">
        <v>44875</v>
      </c>
      <c r="C2331" s="179">
        <v>1</v>
      </c>
    </row>
    <row r="2332" spans="1:3" x14ac:dyDescent="0.25">
      <c r="A2332" s="177">
        <v>20221111</v>
      </c>
      <c r="B2332" s="178">
        <v>44876</v>
      </c>
      <c r="C2332" s="180">
        <v>1</v>
      </c>
    </row>
    <row r="2333" spans="1:3" x14ac:dyDescent="0.25">
      <c r="A2333" s="175">
        <v>20221112</v>
      </c>
      <c r="B2333" s="176">
        <v>44877</v>
      </c>
      <c r="C2333" s="179">
        <v>0</v>
      </c>
    </row>
    <row r="2334" spans="1:3" x14ac:dyDescent="0.25">
      <c r="A2334" s="177">
        <v>20221113</v>
      </c>
      <c r="B2334" s="178">
        <v>44878</v>
      </c>
      <c r="C2334" s="180">
        <v>0</v>
      </c>
    </row>
    <row r="2335" spans="1:3" x14ac:dyDescent="0.25">
      <c r="A2335" s="175">
        <v>20221114</v>
      </c>
      <c r="B2335" s="176">
        <v>44879</v>
      </c>
      <c r="C2335" s="179">
        <v>1</v>
      </c>
    </row>
    <row r="2336" spans="1:3" x14ac:dyDescent="0.25">
      <c r="A2336" s="177">
        <v>20221115</v>
      </c>
      <c r="B2336" s="178">
        <v>44880</v>
      </c>
      <c r="C2336" s="180">
        <v>1</v>
      </c>
    </row>
    <row r="2337" spans="1:3" x14ac:dyDescent="0.25">
      <c r="A2337" s="175">
        <v>20221116</v>
      </c>
      <c r="B2337" s="176">
        <v>44881</v>
      </c>
      <c r="C2337" s="179">
        <v>1</v>
      </c>
    </row>
    <row r="2338" spans="1:3" x14ac:dyDescent="0.25">
      <c r="A2338" s="177">
        <v>20221117</v>
      </c>
      <c r="B2338" s="178">
        <v>44882</v>
      </c>
      <c r="C2338" s="180">
        <v>1</v>
      </c>
    </row>
    <row r="2339" spans="1:3" x14ac:dyDescent="0.25">
      <c r="A2339" s="175">
        <v>20221118</v>
      </c>
      <c r="B2339" s="176">
        <v>44883</v>
      </c>
      <c r="C2339" s="179">
        <v>1</v>
      </c>
    </row>
    <row r="2340" spans="1:3" x14ac:dyDescent="0.25">
      <c r="A2340" s="177">
        <v>20221119</v>
      </c>
      <c r="B2340" s="178">
        <v>44884</v>
      </c>
      <c r="C2340" s="180">
        <v>0</v>
      </c>
    </row>
    <row r="2341" spans="1:3" x14ac:dyDescent="0.25">
      <c r="A2341" s="175">
        <v>20221120</v>
      </c>
      <c r="B2341" s="176">
        <v>44885</v>
      </c>
      <c r="C2341" s="179">
        <v>0</v>
      </c>
    </row>
    <row r="2342" spans="1:3" x14ac:dyDescent="0.25">
      <c r="A2342" s="177">
        <v>20221121</v>
      </c>
      <c r="B2342" s="178">
        <v>44886</v>
      </c>
      <c r="C2342" s="180">
        <v>1</v>
      </c>
    </row>
    <row r="2343" spans="1:3" x14ac:dyDescent="0.25">
      <c r="A2343" s="175">
        <v>20221122</v>
      </c>
      <c r="B2343" s="176">
        <v>44887</v>
      </c>
      <c r="C2343" s="179">
        <v>1</v>
      </c>
    </row>
    <row r="2344" spans="1:3" x14ac:dyDescent="0.25">
      <c r="A2344" s="177">
        <v>20221123</v>
      </c>
      <c r="B2344" s="178">
        <v>44888</v>
      </c>
      <c r="C2344" s="180">
        <v>1</v>
      </c>
    </row>
    <row r="2345" spans="1:3" x14ac:dyDescent="0.25">
      <c r="A2345" s="175">
        <v>20221124</v>
      </c>
      <c r="B2345" s="176">
        <v>44889</v>
      </c>
      <c r="C2345" s="179">
        <v>1</v>
      </c>
    </row>
    <row r="2346" spans="1:3" x14ac:dyDescent="0.25">
      <c r="A2346" s="177">
        <v>20221125</v>
      </c>
      <c r="B2346" s="178">
        <v>44890</v>
      </c>
      <c r="C2346" s="180">
        <v>1</v>
      </c>
    </row>
    <row r="2347" spans="1:3" x14ac:dyDescent="0.25">
      <c r="A2347" s="175">
        <v>20221126</v>
      </c>
      <c r="B2347" s="176">
        <v>44891</v>
      </c>
      <c r="C2347" s="179">
        <v>0</v>
      </c>
    </row>
    <row r="2348" spans="1:3" x14ac:dyDescent="0.25">
      <c r="A2348" s="177">
        <v>20221127</v>
      </c>
      <c r="B2348" s="178">
        <v>44892</v>
      </c>
      <c r="C2348" s="180">
        <v>0</v>
      </c>
    </row>
    <row r="2349" spans="1:3" x14ac:dyDescent="0.25">
      <c r="A2349" s="175">
        <v>20221128</v>
      </c>
      <c r="B2349" s="176">
        <v>44893</v>
      </c>
      <c r="C2349" s="179">
        <v>1</v>
      </c>
    </row>
    <row r="2350" spans="1:3" x14ac:dyDescent="0.25">
      <c r="A2350" s="177">
        <v>20221129</v>
      </c>
      <c r="B2350" s="178">
        <v>44894</v>
      </c>
      <c r="C2350" s="180">
        <v>1</v>
      </c>
    </row>
    <row r="2351" spans="1:3" x14ac:dyDescent="0.25">
      <c r="A2351" s="175">
        <v>20221130</v>
      </c>
      <c r="B2351" s="176">
        <v>44895</v>
      </c>
      <c r="C2351" s="179">
        <v>1</v>
      </c>
    </row>
    <row r="2352" spans="1:3" x14ac:dyDescent="0.25">
      <c r="A2352" s="177">
        <v>20221201</v>
      </c>
      <c r="B2352" s="178">
        <v>44896</v>
      </c>
      <c r="C2352" s="180">
        <v>1</v>
      </c>
    </row>
    <row r="2353" spans="1:3" x14ac:dyDescent="0.25">
      <c r="A2353" s="175">
        <v>20221202</v>
      </c>
      <c r="B2353" s="176">
        <v>44897</v>
      </c>
      <c r="C2353" s="179">
        <v>1</v>
      </c>
    </row>
    <row r="2354" spans="1:3" x14ac:dyDescent="0.25">
      <c r="A2354" s="177">
        <v>20221203</v>
      </c>
      <c r="B2354" s="178">
        <v>44898</v>
      </c>
      <c r="C2354" s="180">
        <v>0</v>
      </c>
    </row>
    <row r="2355" spans="1:3" x14ac:dyDescent="0.25">
      <c r="A2355" s="175">
        <v>20221204</v>
      </c>
      <c r="B2355" s="176">
        <v>44899</v>
      </c>
      <c r="C2355" s="179">
        <v>0</v>
      </c>
    </row>
    <row r="2356" spans="1:3" x14ac:dyDescent="0.25">
      <c r="A2356" s="177">
        <v>20221205</v>
      </c>
      <c r="B2356" s="178">
        <v>44900</v>
      </c>
      <c r="C2356" s="180">
        <v>1</v>
      </c>
    </row>
    <row r="2357" spans="1:3" x14ac:dyDescent="0.25">
      <c r="A2357" s="175">
        <v>20221206</v>
      </c>
      <c r="B2357" s="176">
        <v>44901</v>
      </c>
      <c r="C2357" s="179">
        <v>1</v>
      </c>
    </row>
    <row r="2358" spans="1:3" x14ac:dyDescent="0.25">
      <c r="A2358" s="177">
        <v>20221207</v>
      </c>
      <c r="B2358" s="178">
        <v>44902</v>
      </c>
      <c r="C2358" s="180">
        <v>1</v>
      </c>
    </row>
    <row r="2359" spans="1:3" x14ac:dyDescent="0.25">
      <c r="A2359" s="175">
        <v>20221208</v>
      </c>
      <c r="B2359" s="176">
        <v>44903</v>
      </c>
      <c r="C2359" s="179">
        <v>1</v>
      </c>
    </row>
    <row r="2360" spans="1:3" x14ac:dyDescent="0.25">
      <c r="A2360" s="177">
        <v>20221209</v>
      </c>
      <c r="B2360" s="178">
        <v>44904</v>
      </c>
      <c r="C2360" s="180">
        <v>1</v>
      </c>
    </row>
    <row r="2361" spans="1:3" x14ac:dyDescent="0.25">
      <c r="A2361" s="175">
        <v>20221210</v>
      </c>
      <c r="B2361" s="176">
        <v>44905</v>
      </c>
      <c r="C2361" s="179">
        <v>0</v>
      </c>
    </row>
    <row r="2362" spans="1:3" x14ac:dyDescent="0.25">
      <c r="A2362" s="177">
        <v>20221211</v>
      </c>
      <c r="B2362" s="178">
        <v>44906</v>
      </c>
      <c r="C2362" s="180">
        <v>0</v>
      </c>
    </row>
    <row r="2363" spans="1:3" x14ac:dyDescent="0.25">
      <c r="A2363" s="175">
        <v>20221212</v>
      </c>
      <c r="B2363" s="176">
        <v>44907</v>
      </c>
      <c r="C2363" s="179">
        <v>1</v>
      </c>
    </row>
    <row r="2364" spans="1:3" x14ac:dyDescent="0.25">
      <c r="A2364" s="177">
        <v>20221213</v>
      </c>
      <c r="B2364" s="178">
        <v>44908</v>
      </c>
      <c r="C2364" s="180">
        <v>1</v>
      </c>
    </row>
    <row r="2365" spans="1:3" x14ac:dyDescent="0.25">
      <c r="A2365" s="175">
        <v>20221214</v>
      </c>
      <c r="B2365" s="176">
        <v>44909</v>
      </c>
      <c r="C2365" s="179">
        <v>1</v>
      </c>
    </row>
    <row r="2366" spans="1:3" x14ac:dyDescent="0.25">
      <c r="A2366" s="177">
        <v>20221215</v>
      </c>
      <c r="B2366" s="178">
        <v>44910</v>
      </c>
      <c r="C2366" s="180">
        <v>1</v>
      </c>
    </row>
    <row r="2367" spans="1:3" x14ac:dyDescent="0.25">
      <c r="A2367" s="175">
        <v>20221216</v>
      </c>
      <c r="B2367" s="176">
        <v>44911</v>
      </c>
      <c r="C2367" s="179">
        <v>1</v>
      </c>
    </row>
    <row r="2368" spans="1:3" x14ac:dyDescent="0.25">
      <c r="A2368" s="177">
        <v>20221217</v>
      </c>
      <c r="B2368" s="178">
        <v>44912</v>
      </c>
      <c r="C2368" s="180">
        <v>0</v>
      </c>
    </row>
    <row r="2369" spans="1:3" x14ac:dyDescent="0.25">
      <c r="A2369" s="175">
        <v>20221218</v>
      </c>
      <c r="B2369" s="176">
        <v>44913</v>
      </c>
      <c r="C2369" s="179">
        <v>0</v>
      </c>
    </row>
    <row r="2370" spans="1:3" x14ac:dyDescent="0.25">
      <c r="A2370" s="177">
        <v>20221219</v>
      </c>
      <c r="B2370" s="178">
        <v>44914</v>
      </c>
      <c r="C2370" s="180">
        <v>1</v>
      </c>
    </row>
    <row r="2371" spans="1:3" x14ac:dyDescent="0.25">
      <c r="A2371" s="175">
        <v>20221220</v>
      </c>
      <c r="B2371" s="176">
        <v>44915</v>
      </c>
      <c r="C2371" s="179">
        <v>1</v>
      </c>
    </row>
    <row r="2372" spans="1:3" x14ac:dyDescent="0.25">
      <c r="A2372" s="177">
        <v>20221221</v>
      </c>
      <c r="B2372" s="178">
        <v>44916</v>
      </c>
      <c r="C2372" s="180">
        <v>1</v>
      </c>
    </row>
    <row r="2373" spans="1:3" x14ac:dyDescent="0.25">
      <c r="A2373" s="175">
        <v>20221222</v>
      </c>
      <c r="B2373" s="176">
        <v>44917</v>
      </c>
      <c r="C2373" s="179">
        <v>1</v>
      </c>
    </row>
    <row r="2374" spans="1:3" x14ac:dyDescent="0.25">
      <c r="A2374" s="177">
        <v>20221223</v>
      </c>
      <c r="B2374" s="178">
        <v>44918</v>
      </c>
      <c r="C2374" s="180">
        <v>1</v>
      </c>
    </row>
    <row r="2375" spans="1:3" x14ac:dyDescent="0.25">
      <c r="A2375" s="175">
        <v>20221224</v>
      </c>
      <c r="B2375" s="176">
        <v>44919</v>
      </c>
      <c r="C2375" s="179">
        <v>0</v>
      </c>
    </row>
    <row r="2376" spans="1:3" x14ac:dyDescent="0.25">
      <c r="A2376" s="177">
        <v>20221225</v>
      </c>
      <c r="B2376" s="178">
        <v>44920</v>
      </c>
      <c r="C2376" s="180">
        <v>0</v>
      </c>
    </row>
    <row r="2377" spans="1:3" x14ac:dyDescent="0.25">
      <c r="A2377" s="175">
        <v>20221226</v>
      </c>
      <c r="B2377" s="176">
        <v>44921</v>
      </c>
      <c r="C2377" s="179">
        <v>0</v>
      </c>
    </row>
    <row r="2378" spans="1:3" x14ac:dyDescent="0.25">
      <c r="A2378" s="177">
        <v>20221227</v>
      </c>
      <c r="B2378" s="178">
        <v>44922</v>
      </c>
      <c r="C2378" s="180">
        <v>1</v>
      </c>
    </row>
    <row r="2379" spans="1:3" x14ac:dyDescent="0.25">
      <c r="A2379" s="175">
        <v>20221228</v>
      </c>
      <c r="B2379" s="176">
        <v>44923</v>
      </c>
      <c r="C2379" s="179">
        <v>1</v>
      </c>
    </row>
    <row r="2380" spans="1:3" x14ac:dyDescent="0.25">
      <c r="A2380" s="177">
        <v>20221229</v>
      </c>
      <c r="B2380" s="178">
        <v>44924</v>
      </c>
      <c r="C2380" s="180">
        <v>1</v>
      </c>
    </row>
    <row r="2381" spans="1:3" x14ac:dyDescent="0.25">
      <c r="A2381" s="175">
        <v>20221230</v>
      </c>
      <c r="B2381" s="176">
        <v>44925</v>
      </c>
      <c r="C2381" s="179">
        <v>1</v>
      </c>
    </row>
    <row r="2382" spans="1:3" x14ac:dyDescent="0.25">
      <c r="A2382" s="177">
        <v>20221231</v>
      </c>
      <c r="B2382" s="178">
        <v>44926</v>
      </c>
      <c r="C2382" s="180">
        <v>0</v>
      </c>
    </row>
    <row r="2383" spans="1:3" x14ac:dyDescent="0.25">
      <c r="A2383" s="175">
        <v>20230101</v>
      </c>
      <c r="B2383" s="176">
        <v>44927</v>
      </c>
      <c r="C2383" s="179">
        <v>0</v>
      </c>
    </row>
    <row r="2384" spans="1:3" x14ac:dyDescent="0.25">
      <c r="A2384" s="177">
        <v>20230102</v>
      </c>
      <c r="B2384" s="178">
        <v>44928</v>
      </c>
      <c r="C2384" s="180">
        <v>1</v>
      </c>
    </row>
    <row r="2385" spans="1:3" x14ac:dyDescent="0.25">
      <c r="A2385" s="175">
        <v>20230103</v>
      </c>
      <c r="B2385" s="176">
        <v>44929</v>
      </c>
      <c r="C2385" s="179">
        <v>1</v>
      </c>
    </row>
    <row r="2386" spans="1:3" x14ac:dyDescent="0.25">
      <c r="A2386" s="177">
        <v>20230104</v>
      </c>
      <c r="B2386" s="178">
        <v>44930</v>
      </c>
      <c r="C2386" s="180">
        <v>1</v>
      </c>
    </row>
    <row r="2387" spans="1:3" x14ac:dyDescent="0.25">
      <c r="A2387" s="175">
        <v>20230105</v>
      </c>
      <c r="B2387" s="176">
        <v>44931</v>
      </c>
      <c r="C2387" s="179">
        <v>1</v>
      </c>
    </row>
    <row r="2388" spans="1:3" x14ac:dyDescent="0.25">
      <c r="A2388" s="177">
        <v>20230106</v>
      </c>
      <c r="B2388" s="178">
        <v>44932</v>
      </c>
      <c r="C2388" s="180">
        <v>1</v>
      </c>
    </row>
    <row r="2389" spans="1:3" x14ac:dyDescent="0.25">
      <c r="A2389" s="175">
        <v>20230107</v>
      </c>
      <c r="B2389" s="176">
        <v>44933</v>
      </c>
      <c r="C2389" s="179">
        <v>0</v>
      </c>
    </row>
    <row r="2390" spans="1:3" x14ac:dyDescent="0.25">
      <c r="A2390" s="177">
        <v>20230108</v>
      </c>
      <c r="B2390" s="178">
        <v>44934</v>
      </c>
      <c r="C2390" s="180">
        <v>0</v>
      </c>
    </row>
    <row r="2391" spans="1:3" x14ac:dyDescent="0.25">
      <c r="A2391" s="175">
        <v>20230109</v>
      </c>
      <c r="B2391" s="176">
        <v>44935</v>
      </c>
      <c r="C2391" s="179">
        <v>1</v>
      </c>
    </row>
    <row r="2392" spans="1:3" x14ac:dyDescent="0.25">
      <c r="A2392" s="177">
        <v>20230110</v>
      </c>
      <c r="B2392" s="178">
        <v>44936</v>
      </c>
      <c r="C2392" s="180">
        <v>1</v>
      </c>
    </row>
    <row r="2393" spans="1:3" x14ac:dyDescent="0.25">
      <c r="A2393" s="175">
        <v>20230111</v>
      </c>
      <c r="B2393" s="176">
        <v>44937</v>
      </c>
      <c r="C2393" s="179">
        <v>1</v>
      </c>
    </row>
    <row r="2394" spans="1:3" x14ac:dyDescent="0.25">
      <c r="A2394" s="177">
        <v>20230112</v>
      </c>
      <c r="B2394" s="178">
        <v>44938</v>
      </c>
      <c r="C2394" s="180">
        <v>1</v>
      </c>
    </row>
    <row r="2395" spans="1:3" x14ac:dyDescent="0.25">
      <c r="A2395" s="175">
        <v>20230113</v>
      </c>
      <c r="B2395" s="176">
        <v>44939</v>
      </c>
      <c r="C2395" s="179">
        <v>1</v>
      </c>
    </row>
    <row r="2396" spans="1:3" x14ac:dyDescent="0.25">
      <c r="A2396" s="177">
        <v>20230114</v>
      </c>
      <c r="B2396" s="178">
        <v>44940</v>
      </c>
      <c r="C2396" s="180">
        <v>0</v>
      </c>
    </row>
    <row r="2397" spans="1:3" x14ac:dyDescent="0.25">
      <c r="A2397" s="175">
        <v>20230115</v>
      </c>
      <c r="B2397" s="176">
        <v>44941</v>
      </c>
      <c r="C2397" s="179">
        <v>0</v>
      </c>
    </row>
    <row r="2398" spans="1:3" x14ac:dyDescent="0.25">
      <c r="A2398" s="177">
        <v>20230116</v>
      </c>
      <c r="B2398" s="178">
        <v>44942</v>
      </c>
      <c r="C2398" s="180">
        <v>1</v>
      </c>
    </row>
    <row r="2399" spans="1:3" x14ac:dyDescent="0.25">
      <c r="A2399" s="175">
        <v>20230117</v>
      </c>
      <c r="B2399" s="176">
        <v>44943</v>
      </c>
      <c r="C2399" s="179">
        <v>1</v>
      </c>
    </row>
    <row r="2400" spans="1:3" x14ac:dyDescent="0.25">
      <c r="A2400" s="177">
        <v>20230118</v>
      </c>
      <c r="B2400" s="178">
        <v>44944</v>
      </c>
      <c r="C2400" s="180">
        <v>1</v>
      </c>
    </row>
    <row r="2401" spans="1:3" x14ac:dyDescent="0.25">
      <c r="A2401" s="175">
        <v>20230119</v>
      </c>
      <c r="B2401" s="176">
        <v>44945</v>
      </c>
      <c r="C2401" s="179">
        <v>1</v>
      </c>
    </row>
    <row r="2402" spans="1:3" x14ac:dyDescent="0.25">
      <c r="A2402" s="177">
        <v>20230120</v>
      </c>
      <c r="B2402" s="178">
        <v>44946</v>
      </c>
      <c r="C2402" s="180">
        <v>1</v>
      </c>
    </row>
    <row r="2403" spans="1:3" x14ac:dyDescent="0.25">
      <c r="A2403" s="175">
        <v>20230121</v>
      </c>
      <c r="B2403" s="176">
        <v>44947</v>
      </c>
      <c r="C2403" s="179">
        <v>0</v>
      </c>
    </row>
    <row r="2404" spans="1:3" x14ac:dyDescent="0.25">
      <c r="A2404" s="177">
        <v>20230122</v>
      </c>
      <c r="B2404" s="178">
        <v>44948</v>
      </c>
      <c r="C2404" s="180">
        <v>0</v>
      </c>
    </row>
    <row r="2405" spans="1:3" x14ac:dyDescent="0.25">
      <c r="A2405" s="175">
        <v>20230123</v>
      </c>
      <c r="B2405" s="176">
        <v>44949</v>
      </c>
      <c r="C2405" s="179">
        <v>1</v>
      </c>
    </row>
    <row r="2406" spans="1:3" x14ac:dyDescent="0.25">
      <c r="A2406" s="177">
        <v>20230124</v>
      </c>
      <c r="B2406" s="178">
        <v>44950</v>
      </c>
      <c r="C2406" s="180">
        <v>1</v>
      </c>
    </row>
    <row r="2407" spans="1:3" x14ac:dyDescent="0.25">
      <c r="A2407" s="175">
        <v>20230125</v>
      </c>
      <c r="B2407" s="176">
        <v>44951</v>
      </c>
      <c r="C2407" s="179">
        <v>1</v>
      </c>
    </row>
    <row r="2408" spans="1:3" x14ac:dyDescent="0.25">
      <c r="A2408" s="177">
        <v>20230126</v>
      </c>
      <c r="B2408" s="178">
        <v>44952</v>
      </c>
      <c r="C2408" s="180">
        <v>1</v>
      </c>
    </row>
    <row r="2409" spans="1:3" x14ac:dyDescent="0.25">
      <c r="A2409" s="175">
        <v>20230127</v>
      </c>
      <c r="B2409" s="176">
        <v>44953</v>
      </c>
      <c r="C2409" s="179">
        <v>1</v>
      </c>
    </row>
    <row r="2410" spans="1:3" x14ac:dyDescent="0.25">
      <c r="A2410" s="177">
        <v>20230128</v>
      </c>
      <c r="B2410" s="178">
        <v>44954</v>
      </c>
      <c r="C2410" s="180">
        <v>0</v>
      </c>
    </row>
    <row r="2411" spans="1:3" x14ac:dyDescent="0.25">
      <c r="A2411" s="175">
        <v>20230129</v>
      </c>
      <c r="B2411" s="176">
        <v>44955</v>
      </c>
      <c r="C2411" s="179">
        <v>0</v>
      </c>
    </row>
    <row r="2412" spans="1:3" x14ac:dyDescent="0.25">
      <c r="A2412" s="177">
        <v>20230130</v>
      </c>
      <c r="B2412" s="178">
        <v>44956</v>
      </c>
      <c r="C2412" s="180">
        <v>1</v>
      </c>
    </row>
    <row r="2413" spans="1:3" x14ac:dyDescent="0.25">
      <c r="A2413" s="175">
        <v>20230131</v>
      </c>
      <c r="B2413" s="176">
        <v>44957</v>
      </c>
      <c r="C2413" s="179">
        <v>1</v>
      </c>
    </row>
    <row r="2414" spans="1:3" x14ac:dyDescent="0.25">
      <c r="A2414" s="177">
        <v>20230201</v>
      </c>
      <c r="B2414" s="178">
        <v>44958</v>
      </c>
      <c r="C2414" s="180">
        <v>1</v>
      </c>
    </row>
    <row r="2415" spans="1:3" x14ac:dyDescent="0.25">
      <c r="A2415" s="175">
        <v>20230202</v>
      </c>
      <c r="B2415" s="176">
        <v>44959</v>
      </c>
      <c r="C2415" s="179">
        <v>1</v>
      </c>
    </row>
    <row r="2416" spans="1:3" x14ac:dyDescent="0.25">
      <c r="A2416" s="177">
        <v>20230203</v>
      </c>
      <c r="B2416" s="178">
        <v>44960</v>
      </c>
      <c r="C2416" s="180">
        <v>1</v>
      </c>
    </row>
    <row r="2417" spans="1:3" x14ac:dyDescent="0.25">
      <c r="A2417" s="175">
        <v>20230204</v>
      </c>
      <c r="B2417" s="176">
        <v>44961</v>
      </c>
      <c r="C2417" s="179">
        <v>0</v>
      </c>
    </row>
    <row r="2418" spans="1:3" x14ac:dyDescent="0.25">
      <c r="A2418" s="177">
        <v>20230205</v>
      </c>
      <c r="B2418" s="178">
        <v>44962</v>
      </c>
      <c r="C2418" s="180">
        <v>0</v>
      </c>
    </row>
    <row r="2419" spans="1:3" x14ac:dyDescent="0.25">
      <c r="A2419" s="175">
        <v>20230206</v>
      </c>
      <c r="B2419" s="176">
        <v>44963</v>
      </c>
      <c r="C2419" s="179">
        <v>1</v>
      </c>
    </row>
    <row r="2420" spans="1:3" x14ac:dyDescent="0.25">
      <c r="A2420" s="177">
        <v>20230207</v>
      </c>
      <c r="B2420" s="178">
        <v>44964</v>
      </c>
      <c r="C2420" s="180">
        <v>1</v>
      </c>
    </row>
    <row r="2421" spans="1:3" x14ac:dyDescent="0.25">
      <c r="A2421" s="175">
        <v>20230208</v>
      </c>
      <c r="B2421" s="176">
        <v>44965</v>
      </c>
      <c r="C2421" s="179">
        <v>1</v>
      </c>
    </row>
    <row r="2422" spans="1:3" x14ac:dyDescent="0.25">
      <c r="A2422" s="177">
        <v>20230209</v>
      </c>
      <c r="B2422" s="178">
        <v>44966</v>
      </c>
      <c r="C2422" s="180">
        <v>1</v>
      </c>
    </row>
    <row r="2423" spans="1:3" x14ac:dyDescent="0.25">
      <c r="A2423" s="175">
        <v>20230210</v>
      </c>
      <c r="B2423" s="176">
        <v>44967</v>
      </c>
      <c r="C2423" s="179">
        <v>1</v>
      </c>
    </row>
    <row r="2424" spans="1:3" x14ac:dyDescent="0.25">
      <c r="A2424" s="177">
        <v>20230211</v>
      </c>
      <c r="B2424" s="178">
        <v>44968</v>
      </c>
      <c r="C2424" s="180">
        <v>0</v>
      </c>
    </row>
    <row r="2425" spans="1:3" x14ac:dyDescent="0.25">
      <c r="A2425" s="175">
        <v>20230212</v>
      </c>
      <c r="B2425" s="176">
        <v>44969</v>
      </c>
      <c r="C2425" s="179">
        <v>0</v>
      </c>
    </row>
    <row r="2426" spans="1:3" x14ac:dyDescent="0.25">
      <c r="A2426" s="177">
        <v>20230213</v>
      </c>
      <c r="B2426" s="178">
        <v>44970</v>
      </c>
      <c r="C2426" s="180">
        <v>1</v>
      </c>
    </row>
    <row r="2427" spans="1:3" x14ac:dyDescent="0.25">
      <c r="A2427" s="175">
        <v>20230214</v>
      </c>
      <c r="B2427" s="176">
        <v>44971</v>
      </c>
      <c r="C2427" s="179">
        <v>1</v>
      </c>
    </row>
    <row r="2428" spans="1:3" x14ac:dyDescent="0.25">
      <c r="A2428" s="177">
        <v>20230215</v>
      </c>
      <c r="B2428" s="178">
        <v>44972</v>
      </c>
      <c r="C2428" s="180">
        <v>1</v>
      </c>
    </row>
    <row r="2429" spans="1:3" x14ac:dyDescent="0.25">
      <c r="A2429" s="175">
        <v>20230216</v>
      </c>
      <c r="B2429" s="176">
        <v>44973</v>
      </c>
      <c r="C2429" s="179">
        <v>1</v>
      </c>
    </row>
    <row r="2430" spans="1:3" x14ac:dyDescent="0.25">
      <c r="A2430" s="177">
        <v>20230217</v>
      </c>
      <c r="B2430" s="178">
        <v>44974</v>
      </c>
      <c r="C2430" s="180">
        <v>1</v>
      </c>
    </row>
    <row r="2431" spans="1:3" x14ac:dyDescent="0.25">
      <c r="A2431" s="175">
        <v>20230218</v>
      </c>
      <c r="B2431" s="176">
        <v>44975</v>
      </c>
      <c r="C2431" s="179">
        <v>0</v>
      </c>
    </row>
    <row r="2432" spans="1:3" x14ac:dyDescent="0.25">
      <c r="A2432" s="177">
        <v>20230219</v>
      </c>
      <c r="B2432" s="178">
        <v>44976</v>
      </c>
      <c r="C2432" s="180">
        <v>0</v>
      </c>
    </row>
    <row r="2433" spans="1:3" x14ac:dyDescent="0.25">
      <c r="A2433" s="175">
        <v>20230220</v>
      </c>
      <c r="B2433" s="176">
        <v>44977</v>
      </c>
      <c r="C2433" s="179">
        <v>1</v>
      </c>
    </row>
    <row r="2434" spans="1:3" x14ac:dyDescent="0.25">
      <c r="A2434" s="177">
        <v>20230221</v>
      </c>
      <c r="B2434" s="178">
        <v>44978</v>
      </c>
      <c r="C2434" s="180">
        <v>1</v>
      </c>
    </row>
    <row r="2435" spans="1:3" x14ac:dyDescent="0.25">
      <c r="A2435" s="175">
        <v>20230222</v>
      </c>
      <c r="B2435" s="176">
        <v>44979</v>
      </c>
      <c r="C2435" s="179">
        <v>1</v>
      </c>
    </row>
    <row r="2436" spans="1:3" x14ac:dyDescent="0.25">
      <c r="A2436" s="177">
        <v>20230223</v>
      </c>
      <c r="B2436" s="178">
        <v>44980</v>
      </c>
      <c r="C2436" s="180">
        <v>1</v>
      </c>
    </row>
    <row r="2437" spans="1:3" x14ac:dyDescent="0.25">
      <c r="A2437" s="175">
        <v>20230224</v>
      </c>
      <c r="B2437" s="176">
        <v>44981</v>
      </c>
      <c r="C2437" s="179">
        <v>1</v>
      </c>
    </row>
    <row r="2438" spans="1:3" x14ac:dyDescent="0.25">
      <c r="A2438" s="177">
        <v>20230225</v>
      </c>
      <c r="B2438" s="178">
        <v>44982</v>
      </c>
      <c r="C2438" s="180">
        <v>0</v>
      </c>
    </row>
    <row r="2439" spans="1:3" x14ac:dyDescent="0.25">
      <c r="A2439" s="175">
        <v>20230226</v>
      </c>
      <c r="B2439" s="176">
        <v>44983</v>
      </c>
      <c r="C2439" s="179">
        <v>0</v>
      </c>
    </row>
    <row r="2440" spans="1:3" x14ac:dyDescent="0.25">
      <c r="A2440" s="177">
        <v>20230227</v>
      </c>
      <c r="B2440" s="178">
        <v>44984</v>
      </c>
      <c r="C2440" s="180">
        <v>1</v>
      </c>
    </row>
    <row r="2441" spans="1:3" x14ac:dyDescent="0.25">
      <c r="A2441" s="175">
        <v>20230228</v>
      </c>
      <c r="B2441" s="176">
        <v>44985</v>
      </c>
      <c r="C2441" s="179">
        <v>1</v>
      </c>
    </row>
    <row r="2442" spans="1:3" x14ac:dyDescent="0.25">
      <c r="A2442" s="177">
        <v>20230301</v>
      </c>
      <c r="B2442" s="178">
        <v>44986</v>
      </c>
      <c r="C2442" s="180">
        <v>1</v>
      </c>
    </row>
    <row r="2443" spans="1:3" x14ac:dyDescent="0.25">
      <c r="A2443" s="175">
        <v>20230302</v>
      </c>
      <c r="B2443" s="176">
        <v>44987</v>
      </c>
      <c r="C2443" s="179">
        <v>1</v>
      </c>
    </row>
    <row r="2444" spans="1:3" x14ac:dyDescent="0.25">
      <c r="A2444" s="177">
        <v>20230303</v>
      </c>
      <c r="B2444" s="178">
        <v>44988</v>
      </c>
      <c r="C2444" s="180">
        <v>1</v>
      </c>
    </row>
    <row r="2445" spans="1:3" x14ac:dyDescent="0.25">
      <c r="A2445" s="175">
        <v>20230304</v>
      </c>
      <c r="B2445" s="176">
        <v>44989</v>
      </c>
      <c r="C2445" s="179">
        <v>0</v>
      </c>
    </row>
    <row r="2446" spans="1:3" x14ac:dyDescent="0.25">
      <c r="A2446" s="177">
        <v>20230305</v>
      </c>
      <c r="B2446" s="178">
        <v>44990</v>
      </c>
      <c r="C2446" s="180">
        <v>0</v>
      </c>
    </row>
    <row r="2447" spans="1:3" x14ac:dyDescent="0.25">
      <c r="A2447" s="175">
        <v>20230306</v>
      </c>
      <c r="B2447" s="176">
        <v>44991</v>
      </c>
      <c r="C2447" s="179">
        <v>1</v>
      </c>
    </row>
    <row r="2448" spans="1:3" x14ac:dyDescent="0.25">
      <c r="A2448" s="177">
        <v>20230307</v>
      </c>
      <c r="B2448" s="178">
        <v>44992</v>
      </c>
      <c r="C2448" s="180">
        <v>1</v>
      </c>
    </row>
    <row r="2449" spans="1:3" x14ac:dyDescent="0.25">
      <c r="A2449" s="175">
        <v>20230308</v>
      </c>
      <c r="B2449" s="176">
        <v>44993</v>
      </c>
      <c r="C2449" s="179">
        <v>1</v>
      </c>
    </row>
    <row r="2450" spans="1:3" x14ac:dyDescent="0.25">
      <c r="A2450" s="177">
        <v>20230309</v>
      </c>
      <c r="B2450" s="178">
        <v>44994</v>
      </c>
      <c r="C2450" s="180">
        <v>1</v>
      </c>
    </row>
    <row r="2451" spans="1:3" x14ac:dyDescent="0.25">
      <c r="A2451" s="175">
        <v>20230310</v>
      </c>
      <c r="B2451" s="176">
        <v>44995</v>
      </c>
      <c r="C2451" s="179">
        <v>1</v>
      </c>
    </row>
    <row r="2452" spans="1:3" x14ac:dyDescent="0.25">
      <c r="A2452" s="177">
        <v>20230311</v>
      </c>
      <c r="B2452" s="178">
        <v>44996</v>
      </c>
      <c r="C2452" s="180">
        <v>0</v>
      </c>
    </row>
    <row r="2453" spans="1:3" x14ac:dyDescent="0.25">
      <c r="A2453" s="175">
        <v>20230312</v>
      </c>
      <c r="B2453" s="176">
        <v>44997</v>
      </c>
      <c r="C2453" s="179">
        <v>0</v>
      </c>
    </row>
    <row r="2454" spans="1:3" x14ac:dyDescent="0.25">
      <c r="A2454" s="177">
        <v>20230313</v>
      </c>
      <c r="B2454" s="178">
        <v>44998</v>
      </c>
      <c r="C2454" s="180">
        <v>1</v>
      </c>
    </row>
    <row r="2455" spans="1:3" x14ac:dyDescent="0.25">
      <c r="A2455" s="175">
        <v>20230314</v>
      </c>
      <c r="B2455" s="176">
        <v>44999</v>
      </c>
      <c r="C2455" s="179">
        <v>1</v>
      </c>
    </row>
    <row r="2456" spans="1:3" x14ac:dyDescent="0.25">
      <c r="A2456" s="177">
        <v>20230315</v>
      </c>
      <c r="B2456" s="178">
        <v>45000</v>
      </c>
      <c r="C2456" s="180">
        <v>1</v>
      </c>
    </row>
    <row r="2457" spans="1:3" x14ac:dyDescent="0.25">
      <c r="A2457" s="175">
        <v>20230316</v>
      </c>
      <c r="B2457" s="176">
        <v>45001</v>
      </c>
      <c r="C2457" s="179">
        <v>1</v>
      </c>
    </row>
    <row r="2458" spans="1:3" x14ac:dyDescent="0.25">
      <c r="A2458" s="177">
        <v>20230317</v>
      </c>
      <c r="B2458" s="178">
        <v>45002</v>
      </c>
      <c r="C2458" s="180">
        <v>1</v>
      </c>
    </row>
    <row r="2459" spans="1:3" x14ac:dyDescent="0.25">
      <c r="A2459" s="175">
        <v>20230318</v>
      </c>
      <c r="B2459" s="176">
        <v>45003</v>
      </c>
      <c r="C2459" s="179">
        <v>0</v>
      </c>
    </row>
    <row r="2460" spans="1:3" x14ac:dyDescent="0.25">
      <c r="A2460" s="177">
        <v>20230319</v>
      </c>
      <c r="B2460" s="178">
        <v>45004</v>
      </c>
      <c r="C2460" s="180">
        <v>0</v>
      </c>
    </row>
    <row r="2461" spans="1:3" x14ac:dyDescent="0.25">
      <c r="A2461" s="175">
        <v>20230320</v>
      </c>
      <c r="B2461" s="176">
        <v>45005</v>
      </c>
      <c r="C2461" s="179">
        <v>1</v>
      </c>
    </row>
    <row r="2462" spans="1:3" x14ac:dyDescent="0.25">
      <c r="A2462" s="177">
        <v>20230321</v>
      </c>
      <c r="B2462" s="178">
        <v>45006</v>
      </c>
      <c r="C2462" s="180">
        <v>1</v>
      </c>
    </row>
    <row r="2463" spans="1:3" x14ac:dyDescent="0.25">
      <c r="A2463" s="175">
        <v>20230322</v>
      </c>
      <c r="B2463" s="176">
        <v>45007</v>
      </c>
      <c r="C2463" s="179">
        <v>1</v>
      </c>
    </row>
    <row r="2464" spans="1:3" x14ac:dyDescent="0.25">
      <c r="A2464" s="177">
        <v>20230323</v>
      </c>
      <c r="B2464" s="178">
        <v>45008</v>
      </c>
      <c r="C2464" s="180">
        <v>1</v>
      </c>
    </row>
    <row r="2465" spans="1:3" x14ac:dyDescent="0.25">
      <c r="A2465" s="175">
        <v>20230324</v>
      </c>
      <c r="B2465" s="176">
        <v>45009</v>
      </c>
      <c r="C2465" s="179">
        <v>1</v>
      </c>
    </row>
    <row r="2466" spans="1:3" x14ac:dyDescent="0.25">
      <c r="A2466" s="177">
        <v>20230325</v>
      </c>
      <c r="B2466" s="178">
        <v>45010</v>
      </c>
      <c r="C2466" s="180">
        <v>0</v>
      </c>
    </row>
    <row r="2467" spans="1:3" x14ac:dyDescent="0.25">
      <c r="A2467" s="175">
        <v>20230326</v>
      </c>
      <c r="B2467" s="176">
        <v>45011</v>
      </c>
      <c r="C2467" s="179">
        <v>0</v>
      </c>
    </row>
    <row r="2468" spans="1:3" x14ac:dyDescent="0.25">
      <c r="A2468" s="177">
        <v>20230327</v>
      </c>
      <c r="B2468" s="178">
        <v>45012</v>
      </c>
      <c r="C2468" s="180">
        <v>1</v>
      </c>
    </row>
    <row r="2469" spans="1:3" x14ac:dyDescent="0.25">
      <c r="A2469" s="175">
        <v>20230328</v>
      </c>
      <c r="B2469" s="176">
        <v>45013</v>
      </c>
      <c r="C2469" s="179">
        <v>1</v>
      </c>
    </row>
    <row r="2470" spans="1:3" x14ac:dyDescent="0.25">
      <c r="A2470" s="177">
        <v>20230329</v>
      </c>
      <c r="B2470" s="178">
        <v>45014</v>
      </c>
      <c r="C2470" s="180">
        <v>1</v>
      </c>
    </row>
    <row r="2471" spans="1:3" x14ac:dyDescent="0.25">
      <c r="A2471" s="175">
        <v>20230330</v>
      </c>
      <c r="B2471" s="176">
        <v>45015</v>
      </c>
      <c r="C2471" s="179">
        <v>1</v>
      </c>
    </row>
    <row r="2472" spans="1:3" x14ac:dyDescent="0.25">
      <c r="A2472" s="177">
        <v>20230331</v>
      </c>
      <c r="B2472" s="178">
        <v>45016</v>
      </c>
      <c r="C2472" s="180">
        <v>1</v>
      </c>
    </row>
    <row r="2473" spans="1:3" x14ac:dyDescent="0.25">
      <c r="A2473" s="175">
        <v>20230401</v>
      </c>
      <c r="B2473" s="176">
        <v>45017</v>
      </c>
      <c r="C2473" s="179">
        <v>0</v>
      </c>
    </row>
    <row r="2474" spans="1:3" x14ac:dyDescent="0.25">
      <c r="A2474" s="177">
        <v>20230402</v>
      </c>
      <c r="B2474" s="178">
        <v>45018</v>
      </c>
      <c r="C2474" s="180">
        <v>0</v>
      </c>
    </row>
    <row r="2475" spans="1:3" x14ac:dyDescent="0.25">
      <c r="A2475" s="175">
        <v>20230403</v>
      </c>
      <c r="B2475" s="176">
        <v>45019</v>
      </c>
      <c r="C2475" s="179">
        <v>1</v>
      </c>
    </row>
    <row r="2476" spans="1:3" x14ac:dyDescent="0.25">
      <c r="A2476" s="177">
        <v>20230404</v>
      </c>
      <c r="B2476" s="178">
        <v>45020</v>
      </c>
      <c r="C2476" s="180">
        <v>1</v>
      </c>
    </row>
    <row r="2477" spans="1:3" x14ac:dyDescent="0.25">
      <c r="A2477" s="175">
        <v>20230405</v>
      </c>
      <c r="B2477" s="176">
        <v>45021</v>
      </c>
      <c r="C2477" s="179">
        <v>1</v>
      </c>
    </row>
    <row r="2478" spans="1:3" x14ac:dyDescent="0.25">
      <c r="A2478" s="177">
        <v>20230406</v>
      </c>
      <c r="B2478" s="178">
        <v>45022</v>
      </c>
      <c r="C2478" s="180">
        <v>0</v>
      </c>
    </row>
    <row r="2479" spans="1:3" x14ac:dyDescent="0.25">
      <c r="A2479" s="175">
        <v>20230407</v>
      </c>
      <c r="B2479" s="176">
        <v>45023</v>
      </c>
      <c r="C2479" s="179">
        <v>0</v>
      </c>
    </row>
    <row r="2480" spans="1:3" x14ac:dyDescent="0.25">
      <c r="A2480" s="177">
        <v>20230408</v>
      </c>
      <c r="B2480" s="178">
        <v>45024</v>
      </c>
      <c r="C2480" s="180">
        <v>0</v>
      </c>
    </row>
    <row r="2481" spans="1:3" x14ac:dyDescent="0.25">
      <c r="A2481" s="175">
        <v>20230409</v>
      </c>
      <c r="B2481" s="176">
        <v>45025</v>
      </c>
      <c r="C2481" s="179">
        <v>0</v>
      </c>
    </row>
    <row r="2482" spans="1:3" x14ac:dyDescent="0.25">
      <c r="A2482" s="177">
        <v>20230410</v>
      </c>
      <c r="B2482" s="178">
        <v>45026</v>
      </c>
      <c r="C2482" s="180">
        <v>0</v>
      </c>
    </row>
    <row r="2483" spans="1:3" x14ac:dyDescent="0.25">
      <c r="A2483" s="175">
        <v>20230411</v>
      </c>
      <c r="B2483" s="176">
        <v>45027</v>
      </c>
      <c r="C2483" s="179">
        <v>1</v>
      </c>
    </row>
    <row r="2484" spans="1:3" x14ac:dyDescent="0.25">
      <c r="A2484" s="177">
        <v>20230412</v>
      </c>
      <c r="B2484" s="178">
        <v>45028</v>
      </c>
      <c r="C2484" s="180">
        <v>1</v>
      </c>
    </row>
    <row r="2485" spans="1:3" x14ac:dyDescent="0.25">
      <c r="A2485" s="175">
        <v>20230413</v>
      </c>
      <c r="B2485" s="176">
        <v>45029</v>
      </c>
      <c r="C2485" s="179">
        <v>1</v>
      </c>
    </row>
    <row r="2486" spans="1:3" x14ac:dyDescent="0.25">
      <c r="A2486" s="177">
        <v>20230414</v>
      </c>
      <c r="B2486" s="178">
        <v>45030</v>
      </c>
      <c r="C2486" s="180">
        <v>1</v>
      </c>
    </row>
    <row r="2487" spans="1:3" x14ac:dyDescent="0.25">
      <c r="A2487" s="175">
        <v>20230415</v>
      </c>
      <c r="B2487" s="176">
        <v>45031</v>
      </c>
      <c r="C2487" s="179">
        <v>0</v>
      </c>
    </row>
    <row r="2488" spans="1:3" x14ac:dyDescent="0.25">
      <c r="A2488" s="177">
        <v>20230416</v>
      </c>
      <c r="B2488" s="178">
        <v>45032</v>
      </c>
      <c r="C2488" s="180">
        <v>0</v>
      </c>
    </row>
    <row r="2489" spans="1:3" x14ac:dyDescent="0.25">
      <c r="A2489" s="175">
        <v>20230417</v>
      </c>
      <c r="B2489" s="176">
        <v>45033</v>
      </c>
      <c r="C2489" s="179">
        <v>1</v>
      </c>
    </row>
    <row r="2490" spans="1:3" x14ac:dyDescent="0.25">
      <c r="A2490" s="177">
        <v>20230418</v>
      </c>
      <c r="B2490" s="178">
        <v>45034</v>
      </c>
      <c r="C2490" s="180">
        <v>1</v>
      </c>
    </row>
    <row r="2491" spans="1:3" x14ac:dyDescent="0.25">
      <c r="A2491" s="175">
        <v>20230419</v>
      </c>
      <c r="B2491" s="176">
        <v>45035</v>
      </c>
      <c r="C2491" s="179">
        <v>1</v>
      </c>
    </row>
    <row r="2492" spans="1:3" x14ac:dyDescent="0.25">
      <c r="A2492" s="177">
        <v>20230420</v>
      </c>
      <c r="B2492" s="178">
        <v>45036</v>
      </c>
      <c r="C2492" s="180">
        <v>1</v>
      </c>
    </row>
    <row r="2493" spans="1:3" x14ac:dyDescent="0.25">
      <c r="A2493" s="175">
        <v>20230421</v>
      </c>
      <c r="B2493" s="176">
        <v>45037</v>
      </c>
      <c r="C2493" s="179">
        <v>1</v>
      </c>
    </row>
    <row r="2494" spans="1:3" x14ac:dyDescent="0.25">
      <c r="A2494" s="177">
        <v>20230422</v>
      </c>
      <c r="B2494" s="178">
        <v>45038</v>
      </c>
      <c r="C2494" s="180">
        <v>0</v>
      </c>
    </row>
    <row r="2495" spans="1:3" x14ac:dyDescent="0.25">
      <c r="A2495" s="175">
        <v>20230423</v>
      </c>
      <c r="B2495" s="176">
        <v>45039</v>
      </c>
      <c r="C2495" s="179">
        <v>0</v>
      </c>
    </row>
    <row r="2496" spans="1:3" x14ac:dyDescent="0.25">
      <c r="A2496" s="177">
        <v>20230424</v>
      </c>
      <c r="B2496" s="178">
        <v>45040</v>
      </c>
      <c r="C2496" s="180">
        <v>1</v>
      </c>
    </row>
    <row r="2497" spans="1:3" x14ac:dyDescent="0.25">
      <c r="A2497" s="175">
        <v>20230425</v>
      </c>
      <c r="B2497" s="176">
        <v>45041</v>
      </c>
      <c r="C2497" s="179">
        <v>1</v>
      </c>
    </row>
    <row r="2498" spans="1:3" x14ac:dyDescent="0.25">
      <c r="A2498" s="177">
        <v>20230426</v>
      </c>
      <c r="B2498" s="178">
        <v>45042</v>
      </c>
      <c r="C2498" s="180">
        <v>1</v>
      </c>
    </row>
    <row r="2499" spans="1:3" x14ac:dyDescent="0.25">
      <c r="A2499" s="175">
        <v>20230427</v>
      </c>
      <c r="B2499" s="176">
        <v>45043</v>
      </c>
      <c r="C2499" s="179">
        <v>1</v>
      </c>
    </row>
    <row r="2500" spans="1:3" x14ac:dyDescent="0.25">
      <c r="A2500" s="177">
        <v>20230428</v>
      </c>
      <c r="B2500" s="178">
        <v>45044</v>
      </c>
      <c r="C2500" s="180">
        <v>1</v>
      </c>
    </row>
    <row r="2501" spans="1:3" x14ac:dyDescent="0.25">
      <c r="A2501" s="175">
        <v>20230429</v>
      </c>
      <c r="B2501" s="176">
        <v>45045</v>
      </c>
      <c r="C2501" s="179">
        <v>0</v>
      </c>
    </row>
    <row r="2502" spans="1:3" x14ac:dyDescent="0.25">
      <c r="A2502" s="177">
        <v>20230430</v>
      </c>
      <c r="B2502" s="178">
        <v>45046</v>
      </c>
      <c r="C2502" s="180">
        <v>0</v>
      </c>
    </row>
    <row r="2503" spans="1:3" x14ac:dyDescent="0.25">
      <c r="A2503" s="175">
        <v>20230501</v>
      </c>
      <c r="B2503" s="176">
        <v>45047</v>
      </c>
      <c r="C2503" s="179">
        <v>0</v>
      </c>
    </row>
    <row r="2504" spans="1:3" x14ac:dyDescent="0.25">
      <c r="A2504" s="177">
        <v>20230502</v>
      </c>
      <c r="B2504" s="178">
        <v>45048</v>
      </c>
      <c r="C2504" s="180">
        <v>1</v>
      </c>
    </row>
    <row r="2505" spans="1:3" x14ac:dyDescent="0.25">
      <c r="A2505" s="175">
        <v>20230503</v>
      </c>
      <c r="B2505" s="176">
        <v>45049</v>
      </c>
      <c r="C2505" s="179">
        <v>1</v>
      </c>
    </row>
    <row r="2506" spans="1:3" x14ac:dyDescent="0.25">
      <c r="A2506" s="177">
        <v>20230504</v>
      </c>
      <c r="B2506" s="178">
        <v>45050</v>
      </c>
      <c r="C2506" s="180">
        <v>1</v>
      </c>
    </row>
    <row r="2507" spans="1:3" x14ac:dyDescent="0.25">
      <c r="A2507" s="175">
        <v>20230505</v>
      </c>
      <c r="B2507" s="176">
        <v>45051</v>
      </c>
      <c r="C2507" s="179">
        <v>1</v>
      </c>
    </row>
    <row r="2508" spans="1:3" x14ac:dyDescent="0.25">
      <c r="A2508" s="177">
        <v>20230506</v>
      </c>
      <c r="B2508" s="178">
        <v>45052</v>
      </c>
      <c r="C2508" s="180">
        <v>0</v>
      </c>
    </row>
    <row r="2509" spans="1:3" x14ac:dyDescent="0.25">
      <c r="A2509" s="175">
        <v>20230507</v>
      </c>
      <c r="B2509" s="176">
        <v>45053</v>
      </c>
      <c r="C2509" s="179">
        <v>0</v>
      </c>
    </row>
    <row r="2510" spans="1:3" x14ac:dyDescent="0.25">
      <c r="A2510" s="177">
        <v>20230508</v>
      </c>
      <c r="B2510" s="178">
        <v>45054</v>
      </c>
      <c r="C2510" s="180">
        <v>1</v>
      </c>
    </row>
    <row r="2511" spans="1:3" x14ac:dyDescent="0.25">
      <c r="A2511" s="175">
        <v>20230509</v>
      </c>
      <c r="B2511" s="176">
        <v>45055</v>
      </c>
      <c r="C2511" s="179">
        <v>1</v>
      </c>
    </row>
    <row r="2512" spans="1:3" x14ac:dyDescent="0.25">
      <c r="A2512" s="177">
        <v>20230510</v>
      </c>
      <c r="B2512" s="178">
        <v>45056</v>
      </c>
      <c r="C2512" s="180">
        <v>1</v>
      </c>
    </row>
    <row r="2513" spans="1:3" x14ac:dyDescent="0.25">
      <c r="A2513" s="175">
        <v>20230511</v>
      </c>
      <c r="B2513" s="176">
        <v>45057</v>
      </c>
      <c r="C2513" s="179">
        <v>1</v>
      </c>
    </row>
    <row r="2514" spans="1:3" x14ac:dyDescent="0.25">
      <c r="A2514" s="177">
        <v>20230512</v>
      </c>
      <c r="B2514" s="178">
        <v>45058</v>
      </c>
      <c r="C2514" s="180">
        <v>1</v>
      </c>
    </row>
    <row r="2515" spans="1:3" x14ac:dyDescent="0.25">
      <c r="A2515" s="175">
        <v>20230513</v>
      </c>
      <c r="B2515" s="176">
        <v>45059</v>
      </c>
      <c r="C2515" s="179">
        <v>0</v>
      </c>
    </row>
    <row r="2516" spans="1:3" x14ac:dyDescent="0.25">
      <c r="A2516" s="177">
        <v>20230514</v>
      </c>
      <c r="B2516" s="178">
        <v>45060</v>
      </c>
      <c r="C2516" s="180">
        <v>0</v>
      </c>
    </row>
    <row r="2517" spans="1:3" x14ac:dyDescent="0.25">
      <c r="A2517" s="175">
        <v>20230515</v>
      </c>
      <c r="B2517" s="176">
        <v>45061</v>
      </c>
      <c r="C2517" s="179">
        <v>1</v>
      </c>
    </row>
    <row r="2518" spans="1:3" x14ac:dyDescent="0.25">
      <c r="A2518" s="177">
        <v>20230516</v>
      </c>
      <c r="B2518" s="178">
        <v>45062</v>
      </c>
      <c r="C2518" s="180">
        <v>1</v>
      </c>
    </row>
    <row r="2519" spans="1:3" x14ac:dyDescent="0.25">
      <c r="A2519" s="175">
        <v>20230517</v>
      </c>
      <c r="B2519" s="176">
        <v>45063</v>
      </c>
      <c r="C2519" s="179">
        <v>0</v>
      </c>
    </row>
    <row r="2520" spans="1:3" x14ac:dyDescent="0.25">
      <c r="A2520" s="177">
        <v>20230518</v>
      </c>
      <c r="B2520" s="178">
        <v>45064</v>
      </c>
      <c r="C2520" s="180">
        <v>0</v>
      </c>
    </row>
    <row r="2521" spans="1:3" x14ac:dyDescent="0.25">
      <c r="A2521" s="175">
        <v>20230519</v>
      </c>
      <c r="B2521" s="176">
        <v>45065</v>
      </c>
      <c r="C2521" s="179">
        <v>1</v>
      </c>
    </row>
    <row r="2522" spans="1:3" x14ac:dyDescent="0.25">
      <c r="A2522" s="177">
        <v>20230520</v>
      </c>
      <c r="B2522" s="178">
        <v>45066</v>
      </c>
      <c r="C2522" s="180">
        <v>0</v>
      </c>
    </row>
    <row r="2523" spans="1:3" x14ac:dyDescent="0.25">
      <c r="A2523" s="175">
        <v>20230521</v>
      </c>
      <c r="B2523" s="176">
        <v>45067</v>
      </c>
      <c r="C2523" s="179">
        <v>0</v>
      </c>
    </row>
    <row r="2524" spans="1:3" x14ac:dyDescent="0.25">
      <c r="A2524" s="177">
        <v>20230522</v>
      </c>
      <c r="B2524" s="178">
        <v>45068</v>
      </c>
      <c r="C2524" s="180">
        <v>1</v>
      </c>
    </row>
    <row r="2525" spans="1:3" x14ac:dyDescent="0.25">
      <c r="A2525" s="175">
        <v>20230523</v>
      </c>
      <c r="B2525" s="176">
        <v>45069</v>
      </c>
      <c r="C2525" s="179">
        <v>1</v>
      </c>
    </row>
    <row r="2526" spans="1:3" x14ac:dyDescent="0.25">
      <c r="A2526" s="177">
        <v>20230524</v>
      </c>
      <c r="B2526" s="178">
        <v>45070</v>
      </c>
      <c r="C2526" s="180">
        <v>1</v>
      </c>
    </row>
    <row r="2527" spans="1:3" x14ac:dyDescent="0.25">
      <c r="A2527" s="175">
        <v>20230525</v>
      </c>
      <c r="B2527" s="176">
        <v>45071</v>
      </c>
      <c r="C2527" s="179">
        <v>1</v>
      </c>
    </row>
    <row r="2528" spans="1:3" x14ac:dyDescent="0.25">
      <c r="A2528" s="177">
        <v>20230526</v>
      </c>
      <c r="B2528" s="178">
        <v>45072</v>
      </c>
      <c r="C2528" s="180">
        <v>1</v>
      </c>
    </row>
    <row r="2529" spans="1:3" x14ac:dyDescent="0.25">
      <c r="A2529" s="175">
        <v>20230527</v>
      </c>
      <c r="B2529" s="176">
        <v>45073</v>
      </c>
      <c r="C2529" s="179">
        <v>0</v>
      </c>
    </row>
    <row r="2530" spans="1:3" x14ac:dyDescent="0.25">
      <c r="A2530" s="177">
        <v>20230528</v>
      </c>
      <c r="B2530" s="178">
        <v>45074</v>
      </c>
      <c r="C2530" s="180">
        <v>0</v>
      </c>
    </row>
    <row r="2531" spans="1:3" x14ac:dyDescent="0.25">
      <c r="A2531" s="175">
        <v>20230529</v>
      </c>
      <c r="B2531" s="176">
        <v>45075</v>
      </c>
      <c r="C2531" s="179">
        <v>0</v>
      </c>
    </row>
    <row r="2532" spans="1:3" x14ac:dyDescent="0.25">
      <c r="A2532" s="177">
        <v>20230530</v>
      </c>
      <c r="B2532" s="178">
        <v>45076</v>
      </c>
      <c r="C2532" s="180">
        <v>1</v>
      </c>
    </row>
    <row r="2533" spans="1:3" x14ac:dyDescent="0.25">
      <c r="A2533" s="175">
        <v>20230531</v>
      </c>
      <c r="B2533" s="176">
        <v>45077</v>
      </c>
      <c r="C2533" s="179">
        <v>1</v>
      </c>
    </row>
    <row r="2534" spans="1:3" x14ac:dyDescent="0.25">
      <c r="A2534" s="177">
        <v>20230601</v>
      </c>
      <c r="B2534" s="178">
        <v>45078</v>
      </c>
      <c r="C2534" s="180">
        <v>1</v>
      </c>
    </row>
    <row r="2535" spans="1:3" x14ac:dyDescent="0.25">
      <c r="A2535" s="175">
        <v>20230602</v>
      </c>
      <c r="B2535" s="176">
        <v>45079</v>
      </c>
      <c r="C2535" s="179">
        <v>1</v>
      </c>
    </row>
    <row r="2536" spans="1:3" x14ac:dyDescent="0.25">
      <c r="A2536" s="177">
        <v>20230603</v>
      </c>
      <c r="B2536" s="178">
        <v>45080</v>
      </c>
      <c r="C2536" s="180">
        <v>0</v>
      </c>
    </row>
    <row r="2537" spans="1:3" x14ac:dyDescent="0.25">
      <c r="A2537" s="175">
        <v>20230604</v>
      </c>
      <c r="B2537" s="176">
        <v>45081</v>
      </c>
      <c r="C2537" s="179">
        <v>0</v>
      </c>
    </row>
    <row r="2538" spans="1:3" x14ac:dyDescent="0.25">
      <c r="A2538" s="177">
        <v>20230605</v>
      </c>
      <c r="B2538" s="178">
        <v>45082</v>
      </c>
      <c r="C2538" s="180">
        <v>1</v>
      </c>
    </row>
    <row r="2539" spans="1:3" x14ac:dyDescent="0.25">
      <c r="A2539" s="175">
        <v>20230606</v>
      </c>
      <c r="B2539" s="176">
        <v>45083</v>
      </c>
      <c r="C2539" s="179">
        <v>1</v>
      </c>
    </row>
    <row r="2540" spans="1:3" x14ac:dyDescent="0.25">
      <c r="A2540" s="177">
        <v>20230607</v>
      </c>
      <c r="B2540" s="178">
        <v>45084</v>
      </c>
      <c r="C2540" s="180">
        <v>1</v>
      </c>
    </row>
    <row r="2541" spans="1:3" x14ac:dyDescent="0.25">
      <c r="A2541" s="175">
        <v>20230608</v>
      </c>
      <c r="B2541" s="176">
        <v>45085</v>
      </c>
      <c r="C2541" s="179">
        <v>1</v>
      </c>
    </row>
    <row r="2542" spans="1:3" x14ac:dyDescent="0.25">
      <c r="A2542" s="177">
        <v>20230609</v>
      </c>
      <c r="B2542" s="178">
        <v>45086</v>
      </c>
      <c r="C2542" s="180">
        <v>1</v>
      </c>
    </row>
    <row r="2543" spans="1:3" x14ac:dyDescent="0.25">
      <c r="A2543" s="175">
        <v>20230610</v>
      </c>
      <c r="B2543" s="176">
        <v>45087</v>
      </c>
      <c r="C2543" s="179">
        <v>0</v>
      </c>
    </row>
    <row r="2544" spans="1:3" x14ac:dyDescent="0.25">
      <c r="A2544" s="177">
        <v>20230611</v>
      </c>
      <c r="B2544" s="178">
        <v>45088</v>
      </c>
      <c r="C2544" s="180">
        <v>0</v>
      </c>
    </row>
    <row r="2545" spans="1:3" x14ac:dyDescent="0.25">
      <c r="A2545" s="175">
        <v>20230612</v>
      </c>
      <c r="B2545" s="176">
        <v>45089</v>
      </c>
      <c r="C2545" s="179">
        <v>1</v>
      </c>
    </row>
    <row r="2546" spans="1:3" x14ac:dyDescent="0.25">
      <c r="A2546" s="177">
        <v>20230613</v>
      </c>
      <c r="B2546" s="178">
        <v>45090</v>
      </c>
      <c r="C2546" s="180">
        <v>1</v>
      </c>
    </row>
    <row r="2547" spans="1:3" x14ac:dyDescent="0.25">
      <c r="A2547" s="175">
        <v>20230614</v>
      </c>
      <c r="B2547" s="176">
        <v>45091</v>
      </c>
      <c r="C2547" s="179">
        <v>1</v>
      </c>
    </row>
    <row r="2548" spans="1:3" x14ac:dyDescent="0.25">
      <c r="A2548" s="177">
        <v>20230615</v>
      </c>
      <c r="B2548" s="178">
        <v>45092</v>
      </c>
      <c r="C2548" s="180">
        <v>1</v>
      </c>
    </row>
    <row r="2549" spans="1:3" x14ac:dyDescent="0.25">
      <c r="A2549" s="175">
        <v>20230616</v>
      </c>
      <c r="B2549" s="176">
        <v>45093</v>
      </c>
      <c r="C2549" s="179">
        <v>1</v>
      </c>
    </row>
    <row r="2550" spans="1:3" x14ac:dyDescent="0.25">
      <c r="A2550" s="177">
        <v>20230617</v>
      </c>
      <c r="B2550" s="178">
        <v>45094</v>
      </c>
      <c r="C2550" s="180">
        <v>0</v>
      </c>
    </row>
    <row r="2551" spans="1:3" x14ac:dyDescent="0.25">
      <c r="A2551" s="175">
        <v>20230618</v>
      </c>
      <c r="B2551" s="176">
        <v>45095</v>
      </c>
      <c r="C2551" s="179">
        <v>0</v>
      </c>
    </row>
    <row r="2552" spans="1:3" x14ac:dyDescent="0.25">
      <c r="A2552" s="177">
        <v>20230619</v>
      </c>
      <c r="B2552" s="178">
        <v>45096</v>
      </c>
      <c r="C2552" s="180">
        <v>1</v>
      </c>
    </row>
    <row r="2553" spans="1:3" x14ac:dyDescent="0.25">
      <c r="A2553" s="175">
        <v>20230620</v>
      </c>
      <c r="B2553" s="176">
        <v>45097</v>
      </c>
      <c r="C2553" s="179">
        <v>1</v>
      </c>
    </row>
    <row r="2554" spans="1:3" x14ac:dyDescent="0.25">
      <c r="A2554" s="177">
        <v>20230621</v>
      </c>
      <c r="B2554" s="178">
        <v>45098</v>
      </c>
      <c r="C2554" s="180">
        <v>1</v>
      </c>
    </row>
    <row r="2555" spans="1:3" x14ac:dyDescent="0.25">
      <c r="A2555" s="175">
        <v>20230622</v>
      </c>
      <c r="B2555" s="176">
        <v>45099</v>
      </c>
      <c r="C2555" s="179">
        <v>1</v>
      </c>
    </row>
    <row r="2556" spans="1:3" x14ac:dyDescent="0.25">
      <c r="A2556" s="177">
        <v>20230623</v>
      </c>
      <c r="B2556" s="178">
        <v>45100</v>
      </c>
      <c r="C2556" s="180">
        <v>1</v>
      </c>
    </row>
    <row r="2557" spans="1:3" x14ac:dyDescent="0.25">
      <c r="A2557" s="175">
        <v>20230624</v>
      </c>
      <c r="B2557" s="176">
        <v>45101</v>
      </c>
      <c r="C2557" s="179">
        <v>0</v>
      </c>
    </row>
    <row r="2558" spans="1:3" x14ac:dyDescent="0.25">
      <c r="A2558" s="177">
        <v>20230625</v>
      </c>
      <c r="B2558" s="178">
        <v>45102</v>
      </c>
      <c r="C2558" s="180">
        <v>0</v>
      </c>
    </row>
    <row r="2559" spans="1:3" x14ac:dyDescent="0.25">
      <c r="A2559" s="175">
        <v>20230626</v>
      </c>
      <c r="B2559" s="176">
        <v>45103</v>
      </c>
      <c r="C2559" s="179">
        <v>1</v>
      </c>
    </row>
    <row r="2560" spans="1:3" x14ac:dyDescent="0.25">
      <c r="A2560" s="177">
        <v>20230627</v>
      </c>
      <c r="B2560" s="178">
        <v>45104</v>
      </c>
      <c r="C2560" s="180">
        <v>1</v>
      </c>
    </row>
    <row r="2561" spans="1:3" x14ac:dyDescent="0.25">
      <c r="A2561" s="175">
        <v>20230628</v>
      </c>
      <c r="B2561" s="176">
        <v>45105</v>
      </c>
      <c r="C2561" s="179">
        <v>1</v>
      </c>
    </row>
    <row r="2562" spans="1:3" x14ac:dyDescent="0.25">
      <c r="A2562" s="177">
        <v>20230629</v>
      </c>
      <c r="B2562" s="178">
        <v>45106</v>
      </c>
      <c r="C2562" s="180">
        <v>1</v>
      </c>
    </row>
    <row r="2563" spans="1:3" x14ac:dyDescent="0.25">
      <c r="A2563" s="175">
        <v>20230630</v>
      </c>
      <c r="B2563" s="176">
        <v>45107</v>
      </c>
      <c r="C2563" s="179">
        <v>1</v>
      </c>
    </row>
    <row r="2564" spans="1:3" x14ac:dyDescent="0.25">
      <c r="A2564" s="177">
        <v>20230701</v>
      </c>
      <c r="B2564" s="178">
        <v>45108</v>
      </c>
      <c r="C2564" s="180">
        <v>0</v>
      </c>
    </row>
    <row r="2565" spans="1:3" x14ac:dyDescent="0.25">
      <c r="A2565" s="175">
        <v>20230702</v>
      </c>
      <c r="B2565" s="176">
        <v>45109</v>
      </c>
      <c r="C2565" s="179">
        <v>0</v>
      </c>
    </row>
    <row r="2566" spans="1:3" x14ac:dyDescent="0.25">
      <c r="A2566" s="177">
        <v>20230703</v>
      </c>
      <c r="B2566" s="178">
        <v>45110</v>
      </c>
      <c r="C2566" s="180">
        <v>1</v>
      </c>
    </row>
    <row r="2567" spans="1:3" x14ac:dyDescent="0.25">
      <c r="A2567" s="175">
        <v>20230704</v>
      </c>
      <c r="B2567" s="176">
        <v>45111</v>
      </c>
      <c r="C2567" s="179">
        <v>1</v>
      </c>
    </row>
    <row r="2568" spans="1:3" x14ac:dyDescent="0.25">
      <c r="A2568" s="177">
        <v>20230705</v>
      </c>
      <c r="B2568" s="178">
        <v>45112</v>
      </c>
      <c r="C2568" s="180">
        <v>1</v>
      </c>
    </row>
    <row r="2569" spans="1:3" x14ac:dyDescent="0.25">
      <c r="A2569" s="175">
        <v>20230706</v>
      </c>
      <c r="B2569" s="176">
        <v>45113</v>
      </c>
      <c r="C2569" s="179">
        <v>1</v>
      </c>
    </row>
    <row r="2570" spans="1:3" x14ac:dyDescent="0.25">
      <c r="A2570" s="177">
        <v>20230707</v>
      </c>
      <c r="B2570" s="178">
        <v>45114</v>
      </c>
      <c r="C2570" s="180">
        <v>1</v>
      </c>
    </row>
    <row r="2571" spans="1:3" x14ac:dyDescent="0.25">
      <c r="A2571" s="175">
        <v>20230708</v>
      </c>
      <c r="B2571" s="176">
        <v>45115</v>
      </c>
      <c r="C2571" s="179">
        <v>0</v>
      </c>
    </row>
    <row r="2572" spans="1:3" x14ac:dyDescent="0.25">
      <c r="A2572" s="177">
        <v>20230709</v>
      </c>
      <c r="B2572" s="178">
        <v>45116</v>
      </c>
      <c r="C2572" s="180">
        <v>0</v>
      </c>
    </row>
    <row r="2573" spans="1:3" x14ac:dyDescent="0.25">
      <c r="A2573" s="175">
        <v>20230710</v>
      </c>
      <c r="B2573" s="176">
        <v>45117</v>
      </c>
      <c r="C2573" s="179">
        <v>1</v>
      </c>
    </row>
    <row r="2574" spans="1:3" x14ac:dyDescent="0.25">
      <c r="A2574" s="177">
        <v>20230711</v>
      </c>
      <c r="B2574" s="178">
        <v>45118</v>
      </c>
      <c r="C2574" s="180">
        <v>1</v>
      </c>
    </row>
    <row r="2575" spans="1:3" x14ac:dyDescent="0.25">
      <c r="A2575" s="175">
        <v>20230712</v>
      </c>
      <c r="B2575" s="176">
        <v>45119</v>
      </c>
      <c r="C2575" s="179">
        <v>1</v>
      </c>
    </row>
    <row r="2576" spans="1:3" x14ac:dyDescent="0.25">
      <c r="A2576" s="177">
        <v>20230713</v>
      </c>
      <c r="B2576" s="178">
        <v>45120</v>
      </c>
      <c r="C2576" s="180">
        <v>1</v>
      </c>
    </row>
    <row r="2577" spans="1:3" x14ac:dyDescent="0.25">
      <c r="A2577" s="175">
        <v>20230714</v>
      </c>
      <c r="B2577" s="176">
        <v>45121</v>
      </c>
      <c r="C2577" s="179">
        <v>1</v>
      </c>
    </row>
    <row r="2578" spans="1:3" x14ac:dyDescent="0.25">
      <c r="A2578" s="177">
        <v>20230715</v>
      </c>
      <c r="B2578" s="178">
        <v>45122</v>
      </c>
      <c r="C2578" s="180">
        <v>0</v>
      </c>
    </row>
    <row r="2579" spans="1:3" x14ac:dyDescent="0.25">
      <c r="A2579" s="175">
        <v>20230716</v>
      </c>
      <c r="B2579" s="176">
        <v>45123</v>
      </c>
      <c r="C2579" s="179">
        <v>0</v>
      </c>
    </row>
    <row r="2580" spans="1:3" x14ac:dyDescent="0.25">
      <c r="A2580" s="177">
        <v>20230717</v>
      </c>
      <c r="B2580" s="178">
        <v>45124</v>
      </c>
      <c r="C2580" s="180">
        <v>1</v>
      </c>
    </row>
    <row r="2581" spans="1:3" x14ac:dyDescent="0.25">
      <c r="A2581" s="175">
        <v>20230718</v>
      </c>
      <c r="B2581" s="176">
        <v>45125</v>
      </c>
      <c r="C2581" s="179">
        <v>1</v>
      </c>
    </row>
    <row r="2582" spans="1:3" x14ac:dyDescent="0.25">
      <c r="A2582" s="177">
        <v>20230719</v>
      </c>
      <c r="B2582" s="178">
        <v>45126</v>
      </c>
      <c r="C2582" s="180">
        <v>1</v>
      </c>
    </row>
    <row r="2583" spans="1:3" x14ac:dyDescent="0.25">
      <c r="A2583" s="175">
        <v>20230720</v>
      </c>
      <c r="B2583" s="176">
        <v>45127</v>
      </c>
      <c r="C2583" s="179">
        <v>1</v>
      </c>
    </row>
    <row r="2584" spans="1:3" x14ac:dyDescent="0.25">
      <c r="A2584" s="177">
        <v>20230721</v>
      </c>
      <c r="B2584" s="178">
        <v>45128</v>
      </c>
      <c r="C2584" s="180">
        <v>1</v>
      </c>
    </row>
    <row r="2585" spans="1:3" x14ac:dyDescent="0.25">
      <c r="A2585" s="175">
        <v>20230722</v>
      </c>
      <c r="B2585" s="176">
        <v>45129</v>
      </c>
      <c r="C2585" s="179">
        <v>0</v>
      </c>
    </row>
    <row r="2586" spans="1:3" x14ac:dyDescent="0.25">
      <c r="A2586" s="177">
        <v>20230723</v>
      </c>
      <c r="B2586" s="178">
        <v>45130</v>
      </c>
      <c r="C2586" s="180">
        <v>0</v>
      </c>
    </row>
    <row r="2587" spans="1:3" x14ac:dyDescent="0.25">
      <c r="A2587" s="175">
        <v>20230724</v>
      </c>
      <c r="B2587" s="176">
        <v>45131</v>
      </c>
      <c r="C2587" s="179">
        <v>1</v>
      </c>
    </row>
    <row r="2588" spans="1:3" x14ac:dyDescent="0.25">
      <c r="A2588" s="177">
        <v>20230725</v>
      </c>
      <c r="B2588" s="178">
        <v>45132</v>
      </c>
      <c r="C2588" s="180">
        <v>1</v>
      </c>
    </row>
    <row r="2589" spans="1:3" x14ac:dyDescent="0.25">
      <c r="A2589" s="175">
        <v>20230726</v>
      </c>
      <c r="B2589" s="176">
        <v>45133</v>
      </c>
      <c r="C2589" s="179">
        <v>1</v>
      </c>
    </row>
    <row r="2590" spans="1:3" x14ac:dyDescent="0.25">
      <c r="A2590" s="177">
        <v>20230727</v>
      </c>
      <c r="B2590" s="178">
        <v>45134</v>
      </c>
      <c r="C2590" s="180">
        <v>1</v>
      </c>
    </row>
    <row r="2591" spans="1:3" x14ac:dyDescent="0.25">
      <c r="A2591" s="175">
        <v>20230728</v>
      </c>
      <c r="B2591" s="176">
        <v>45135</v>
      </c>
      <c r="C2591" s="179">
        <v>1</v>
      </c>
    </row>
    <row r="2592" spans="1:3" x14ac:dyDescent="0.25">
      <c r="A2592" s="177">
        <v>20230729</v>
      </c>
      <c r="B2592" s="178">
        <v>45136</v>
      </c>
      <c r="C2592" s="180">
        <v>0</v>
      </c>
    </row>
    <row r="2593" spans="1:3" x14ac:dyDescent="0.25">
      <c r="A2593" s="175">
        <v>20230730</v>
      </c>
      <c r="B2593" s="176">
        <v>45137</v>
      </c>
      <c r="C2593" s="179">
        <v>0</v>
      </c>
    </row>
    <row r="2594" spans="1:3" x14ac:dyDescent="0.25">
      <c r="A2594" s="177">
        <v>20230731</v>
      </c>
      <c r="B2594" s="178">
        <v>45138</v>
      </c>
      <c r="C2594" s="180">
        <v>1</v>
      </c>
    </row>
    <row r="2595" spans="1:3" x14ac:dyDescent="0.25">
      <c r="A2595" s="175">
        <v>20230801</v>
      </c>
      <c r="B2595" s="176">
        <v>45139</v>
      </c>
      <c r="C2595" s="179">
        <v>1</v>
      </c>
    </row>
    <row r="2596" spans="1:3" x14ac:dyDescent="0.25">
      <c r="A2596" s="177">
        <v>20230802</v>
      </c>
      <c r="B2596" s="178">
        <v>45140</v>
      </c>
      <c r="C2596" s="180">
        <v>1</v>
      </c>
    </row>
    <row r="2597" spans="1:3" x14ac:dyDescent="0.25">
      <c r="A2597" s="175">
        <v>20230803</v>
      </c>
      <c r="B2597" s="176">
        <v>45141</v>
      </c>
      <c r="C2597" s="179">
        <v>1</v>
      </c>
    </row>
    <row r="2598" spans="1:3" x14ac:dyDescent="0.25">
      <c r="A2598" s="177">
        <v>20230804</v>
      </c>
      <c r="B2598" s="178">
        <v>45142</v>
      </c>
      <c r="C2598" s="180">
        <v>1</v>
      </c>
    </row>
    <row r="2599" spans="1:3" x14ac:dyDescent="0.25">
      <c r="A2599" s="175">
        <v>20230805</v>
      </c>
      <c r="B2599" s="176">
        <v>45143</v>
      </c>
      <c r="C2599" s="179">
        <v>0</v>
      </c>
    </row>
    <row r="2600" spans="1:3" x14ac:dyDescent="0.25">
      <c r="A2600" s="177">
        <v>20230806</v>
      </c>
      <c r="B2600" s="178">
        <v>45144</v>
      </c>
      <c r="C2600" s="180">
        <v>0</v>
      </c>
    </row>
    <row r="2601" spans="1:3" x14ac:dyDescent="0.25">
      <c r="A2601" s="175">
        <v>20230807</v>
      </c>
      <c r="B2601" s="176">
        <v>45145</v>
      </c>
      <c r="C2601" s="179">
        <v>1</v>
      </c>
    </row>
    <row r="2602" spans="1:3" x14ac:dyDescent="0.25">
      <c r="A2602" s="177">
        <v>20230808</v>
      </c>
      <c r="B2602" s="178">
        <v>45146</v>
      </c>
      <c r="C2602" s="180">
        <v>1</v>
      </c>
    </row>
    <row r="2603" spans="1:3" x14ac:dyDescent="0.25">
      <c r="A2603" s="175">
        <v>20230809</v>
      </c>
      <c r="B2603" s="176">
        <v>45147</v>
      </c>
      <c r="C2603" s="179">
        <v>1</v>
      </c>
    </row>
    <row r="2604" spans="1:3" x14ac:dyDescent="0.25">
      <c r="A2604" s="177">
        <v>20230810</v>
      </c>
      <c r="B2604" s="178">
        <v>45148</v>
      </c>
      <c r="C2604" s="180">
        <v>1</v>
      </c>
    </row>
    <row r="2605" spans="1:3" x14ac:dyDescent="0.25">
      <c r="A2605" s="175">
        <v>20230811</v>
      </c>
      <c r="B2605" s="176">
        <v>45149</v>
      </c>
      <c r="C2605" s="179">
        <v>1</v>
      </c>
    </row>
    <row r="2606" spans="1:3" x14ac:dyDescent="0.25">
      <c r="A2606" s="177">
        <v>20230812</v>
      </c>
      <c r="B2606" s="178">
        <v>45150</v>
      </c>
      <c r="C2606" s="180">
        <v>0</v>
      </c>
    </row>
    <row r="2607" spans="1:3" x14ac:dyDescent="0.25">
      <c r="A2607" s="175">
        <v>20230813</v>
      </c>
      <c r="B2607" s="176">
        <v>45151</v>
      </c>
      <c r="C2607" s="179">
        <v>0</v>
      </c>
    </row>
    <row r="2608" spans="1:3" x14ac:dyDescent="0.25">
      <c r="A2608" s="177">
        <v>20230814</v>
      </c>
      <c r="B2608" s="178">
        <v>45152</v>
      </c>
      <c r="C2608" s="180">
        <v>1</v>
      </c>
    </row>
    <row r="2609" spans="1:3" x14ac:dyDescent="0.25">
      <c r="A2609" s="175">
        <v>20230815</v>
      </c>
      <c r="B2609" s="176">
        <v>45153</v>
      </c>
      <c r="C2609" s="179">
        <v>1</v>
      </c>
    </row>
    <row r="2610" spans="1:3" x14ac:dyDescent="0.25">
      <c r="A2610" s="177">
        <v>20230816</v>
      </c>
      <c r="B2610" s="178">
        <v>45154</v>
      </c>
      <c r="C2610" s="180">
        <v>1</v>
      </c>
    </row>
    <row r="2611" spans="1:3" x14ac:dyDescent="0.25">
      <c r="A2611" s="175">
        <v>20230817</v>
      </c>
      <c r="B2611" s="176">
        <v>45155</v>
      </c>
      <c r="C2611" s="179">
        <v>1</v>
      </c>
    </row>
    <row r="2612" spans="1:3" x14ac:dyDescent="0.25">
      <c r="A2612" s="177">
        <v>20230818</v>
      </c>
      <c r="B2612" s="178">
        <v>45156</v>
      </c>
      <c r="C2612" s="180">
        <v>1</v>
      </c>
    </row>
    <row r="2613" spans="1:3" x14ac:dyDescent="0.25">
      <c r="A2613" s="175">
        <v>20230819</v>
      </c>
      <c r="B2613" s="176">
        <v>45157</v>
      </c>
      <c r="C2613" s="179">
        <v>0</v>
      </c>
    </row>
    <row r="2614" spans="1:3" x14ac:dyDescent="0.25">
      <c r="A2614" s="177">
        <v>20230820</v>
      </c>
      <c r="B2614" s="178">
        <v>45158</v>
      </c>
      <c r="C2614" s="180">
        <v>0</v>
      </c>
    </row>
    <row r="2615" spans="1:3" x14ac:dyDescent="0.25">
      <c r="A2615" s="175">
        <v>20230821</v>
      </c>
      <c r="B2615" s="176">
        <v>45159</v>
      </c>
      <c r="C2615" s="179">
        <v>1</v>
      </c>
    </row>
    <row r="2616" spans="1:3" x14ac:dyDescent="0.25">
      <c r="A2616" s="177">
        <v>20230822</v>
      </c>
      <c r="B2616" s="178">
        <v>45160</v>
      </c>
      <c r="C2616" s="180">
        <v>1</v>
      </c>
    </row>
    <row r="2617" spans="1:3" x14ac:dyDescent="0.25">
      <c r="A2617" s="175">
        <v>20230823</v>
      </c>
      <c r="B2617" s="176">
        <v>45161</v>
      </c>
      <c r="C2617" s="179">
        <v>1</v>
      </c>
    </row>
    <row r="2618" spans="1:3" x14ac:dyDescent="0.25">
      <c r="A2618" s="177">
        <v>20230824</v>
      </c>
      <c r="B2618" s="178">
        <v>45162</v>
      </c>
      <c r="C2618" s="180">
        <v>1</v>
      </c>
    </row>
    <row r="2619" spans="1:3" x14ac:dyDescent="0.25">
      <c r="A2619" s="175">
        <v>20230825</v>
      </c>
      <c r="B2619" s="176">
        <v>45163</v>
      </c>
      <c r="C2619" s="179">
        <v>1</v>
      </c>
    </row>
    <row r="2620" spans="1:3" x14ac:dyDescent="0.25">
      <c r="A2620" s="177">
        <v>20230826</v>
      </c>
      <c r="B2620" s="178">
        <v>45164</v>
      </c>
      <c r="C2620" s="180">
        <v>0</v>
      </c>
    </row>
    <row r="2621" spans="1:3" x14ac:dyDescent="0.25">
      <c r="A2621" s="175">
        <v>20230827</v>
      </c>
      <c r="B2621" s="176">
        <v>45165</v>
      </c>
      <c r="C2621" s="179">
        <v>0</v>
      </c>
    </row>
    <row r="2622" spans="1:3" x14ac:dyDescent="0.25">
      <c r="A2622" s="177">
        <v>20230828</v>
      </c>
      <c r="B2622" s="178">
        <v>45166</v>
      </c>
      <c r="C2622" s="180">
        <v>1</v>
      </c>
    </row>
    <row r="2623" spans="1:3" x14ac:dyDescent="0.25">
      <c r="A2623" s="175">
        <v>20230829</v>
      </c>
      <c r="B2623" s="176">
        <v>45167</v>
      </c>
      <c r="C2623" s="179">
        <v>1</v>
      </c>
    </row>
    <row r="2624" spans="1:3" x14ac:dyDescent="0.25">
      <c r="A2624" s="177">
        <v>20230830</v>
      </c>
      <c r="B2624" s="178">
        <v>45168</v>
      </c>
      <c r="C2624" s="180">
        <v>1</v>
      </c>
    </row>
    <row r="2625" spans="1:3" x14ac:dyDescent="0.25">
      <c r="A2625" s="175">
        <v>20230831</v>
      </c>
      <c r="B2625" s="176">
        <v>45169</v>
      </c>
      <c r="C2625" s="179">
        <v>1</v>
      </c>
    </row>
    <row r="2626" spans="1:3" x14ac:dyDescent="0.25">
      <c r="A2626" s="177">
        <v>20230901</v>
      </c>
      <c r="B2626" s="178">
        <v>45170</v>
      </c>
      <c r="C2626" s="180">
        <v>1</v>
      </c>
    </row>
    <row r="2627" spans="1:3" x14ac:dyDescent="0.25">
      <c r="A2627" s="175">
        <v>20230902</v>
      </c>
      <c r="B2627" s="176">
        <v>45171</v>
      </c>
      <c r="C2627" s="179">
        <v>0</v>
      </c>
    </row>
    <row r="2628" spans="1:3" x14ac:dyDescent="0.25">
      <c r="A2628" s="177">
        <v>20230903</v>
      </c>
      <c r="B2628" s="178">
        <v>45172</v>
      </c>
      <c r="C2628" s="180">
        <v>0</v>
      </c>
    </row>
    <row r="2629" spans="1:3" x14ac:dyDescent="0.25">
      <c r="A2629" s="175">
        <v>20230904</v>
      </c>
      <c r="B2629" s="176">
        <v>45173</v>
      </c>
      <c r="C2629" s="179">
        <v>1</v>
      </c>
    </row>
    <row r="2630" spans="1:3" x14ac:dyDescent="0.25">
      <c r="A2630" s="177">
        <v>20230905</v>
      </c>
      <c r="B2630" s="178">
        <v>45174</v>
      </c>
      <c r="C2630" s="180">
        <v>1</v>
      </c>
    </row>
    <row r="2631" spans="1:3" x14ac:dyDescent="0.25">
      <c r="A2631" s="175">
        <v>20230906</v>
      </c>
      <c r="B2631" s="176">
        <v>45175</v>
      </c>
      <c r="C2631" s="179">
        <v>1</v>
      </c>
    </row>
    <row r="2632" spans="1:3" x14ac:dyDescent="0.25">
      <c r="A2632" s="177">
        <v>20230907</v>
      </c>
      <c r="B2632" s="178">
        <v>45176</v>
      </c>
      <c r="C2632" s="180">
        <v>1</v>
      </c>
    </row>
    <row r="2633" spans="1:3" x14ac:dyDescent="0.25">
      <c r="A2633" s="175">
        <v>20230908</v>
      </c>
      <c r="B2633" s="176">
        <v>45177</v>
      </c>
      <c r="C2633" s="179">
        <v>1</v>
      </c>
    </row>
    <row r="2634" spans="1:3" x14ac:dyDescent="0.25">
      <c r="A2634" s="177">
        <v>20230909</v>
      </c>
      <c r="B2634" s="178">
        <v>45178</v>
      </c>
      <c r="C2634" s="180">
        <v>0</v>
      </c>
    </row>
    <row r="2635" spans="1:3" x14ac:dyDescent="0.25">
      <c r="A2635" s="175">
        <v>20230910</v>
      </c>
      <c r="B2635" s="176">
        <v>45179</v>
      </c>
      <c r="C2635" s="179">
        <v>0</v>
      </c>
    </row>
    <row r="2636" spans="1:3" x14ac:dyDescent="0.25">
      <c r="A2636" s="177">
        <v>20230911</v>
      </c>
      <c r="B2636" s="178">
        <v>45180</v>
      </c>
      <c r="C2636" s="180">
        <v>1</v>
      </c>
    </row>
    <row r="2637" spans="1:3" x14ac:dyDescent="0.25">
      <c r="A2637" s="175">
        <v>20230912</v>
      </c>
      <c r="B2637" s="176">
        <v>45181</v>
      </c>
      <c r="C2637" s="179">
        <v>1</v>
      </c>
    </row>
    <row r="2638" spans="1:3" x14ac:dyDescent="0.25">
      <c r="A2638" s="177">
        <v>20230913</v>
      </c>
      <c r="B2638" s="178">
        <v>45182</v>
      </c>
      <c r="C2638" s="180">
        <v>1</v>
      </c>
    </row>
    <row r="2639" spans="1:3" x14ac:dyDescent="0.25">
      <c r="A2639" s="175">
        <v>20230914</v>
      </c>
      <c r="B2639" s="176">
        <v>45183</v>
      </c>
      <c r="C2639" s="179">
        <v>1</v>
      </c>
    </row>
    <row r="2640" spans="1:3" x14ac:dyDescent="0.25">
      <c r="A2640" s="177">
        <v>20230915</v>
      </c>
      <c r="B2640" s="178">
        <v>45184</v>
      </c>
      <c r="C2640" s="180">
        <v>1</v>
      </c>
    </row>
    <row r="2641" spans="1:3" x14ac:dyDescent="0.25">
      <c r="A2641" s="175">
        <v>20230916</v>
      </c>
      <c r="B2641" s="176">
        <v>45185</v>
      </c>
      <c r="C2641" s="179">
        <v>0</v>
      </c>
    </row>
    <row r="2642" spans="1:3" x14ac:dyDescent="0.25">
      <c r="A2642" s="177">
        <v>20230917</v>
      </c>
      <c r="B2642" s="178">
        <v>45186</v>
      </c>
      <c r="C2642" s="180">
        <v>0</v>
      </c>
    </row>
    <row r="2643" spans="1:3" x14ac:dyDescent="0.25">
      <c r="A2643" s="175">
        <v>20230918</v>
      </c>
      <c r="B2643" s="176">
        <v>45187</v>
      </c>
      <c r="C2643" s="179">
        <v>1</v>
      </c>
    </row>
    <row r="2644" spans="1:3" x14ac:dyDescent="0.25">
      <c r="A2644" s="177">
        <v>20230919</v>
      </c>
      <c r="B2644" s="178">
        <v>45188</v>
      </c>
      <c r="C2644" s="180">
        <v>1</v>
      </c>
    </row>
    <row r="2645" spans="1:3" x14ac:dyDescent="0.25">
      <c r="A2645" s="175">
        <v>20230920</v>
      </c>
      <c r="B2645" s="176">
        <v>45189</v>
      </c>
      <c r="C2645" s="179">
        <v>1</v>
      </c>
    </row>
    <row r="2646" spans="1:3" x14ac:dyDescent="0.25">
      <c r="A2646" s="177">
        <v>20230921</v>
      </c>
      <c r="B2646" s="178">
        <v>45190</v>
      </c>
      <c r="C2646" s="180">
        <v>1</v>
      </c>
    </row>
    <row r="2647" spans="1:3" x14ac:dyDescent="0.25">
      <c r="A2647" s="175">
        <v>20230922</v>
      </c>
      <c r="B2647" s="176">
        <v>45191</v>
      </c>
      <c r="C2647" s="179">
        <v>1</v>
      </c>
    </row>
    <row r="2648" spans="1:3" x14ac:dyDescent="0.25">
      <c r="A2648" s="177">
        <v>20230923</v>
      </c>
      <c r="B2648" s="178">
        <v>45192</v>
      </c>
      <c r="C2648" s="180">
        <v>0</v>
      </c>
    </row>
    <row r="2649" spans="1:3" x14ac:dyDescent="0.25">
      <c r="A2649" s="175">
        <v>20230924</v>
      </c>
      <c r="B2649" s="176">
        <v>45193</v>
      </c>
      <c r="C2649" s="179">
        <v>0</v>
      </c>
    </row>
    <row r="2650" spans="1:3" x14ac:dyDescent="0.25">
      <c r="A2650" s="177">
        <v>20230925</v>
      </c>
      <c r="B2650" s="178">
        <v>45194</v>
      </c>
      <c r="C2650" s="180">
        <v>1</v>
      </c>
    </row>
    <row r="2651" spans="1:3" x14ac:dyDescent="0.25">
      <c r="A2651" s="175">
        <v>20230926</v>
      </c>
      <c r="B2651" s="176">
        <v>45195</v>
      </c>
      <c r="C2651" s="179">
        <v>1</v>
      </c>
    </row>
    <row r="2652" spans="1:3" x14ac:dyDescent="0.25">
      <c r="A2652" s="177">
        <v>20230927</v>
      </c>
      <c r="B2652" s="178">
        <v>45196</v>
      </c>
      <c r="C2652" s="180">
        <v>1</v>
      </c>
    </row>
    <row r="2653" spans="1:3" x14ac:dyDescent="0.25">
      <c r="A2653" s="175">
        <v>20230928</v>
      </c>
      <c r="B2653" s="176">
        <v>45197</v>
      </c>
      <c r="C2653" s="179">
        <v>1</v>
      </c>
    </row>
    <row r="2654" spans="1:3" x14ac:dyDescent="0.25">
      <c r="A2654" s="177">
        <v>20230929</v>
      </c>
      <c r="B2654" s="178">
        <v>45198</v>
      </c>
      <c r="C2654" s="180">
        <v>1</v>
      </c>
    </row>
    <row r="2655" spans="1:3" x14ac:dyDescent="0.25">
      <c r="A2655" s="175">
        <v>20230930</v>
      </c>
      <c r="B2655" s="176">
        <v>45199</v>
      </c>
      <c r="C2655" s="179">
        <v>0</v>
      </c>
    </row>
    <row r="2656" spans="1:3" x14ac:dyDescent="0.25">
      <c r="A2656" s="177">
        <v>20231001</v>
      </c>
      <c r="B2656" s="178">
        <v>45200</v>
      </c>
      <c r="C2656" s="180">
        <v>0</v>
      </c>
    </row>
    <row r="2657" spans="1:3" x14ac:dyDescent="0.25">
      <c r="A2657" s="175">
        <v>20231002</v>
      </c>
      <c r="B2657" s="176">
        <v>45201</v>
      </c>
      <c r="C2657" s="179">
        <v>1</v>
      </c>
    </row>
    <row r="2658" spans="1:3" x14ac:dyDescent="0.25">
      <c r="A2658" s="177">
        <v>20231003</v>
      </c>
      <c r="B2658" s="178">
        <v>45202</v>
      </c>
      <c r="C2658" s="180">
        <v>1</v>
      </c>
    </row>
    <row r="2659" spans="1:3" x14ac:dyDescent="0.25">
      <c r="A2659" s="175">
        <v>20231004</v>
      </c>
      <c r="B2659" s="176">
        <v>45203</v>
      </c>
      <c r="C2659" s="179">
        <v>1</v>
      </c>
    </row>
    <row r="2660" spans="1:3" x14ac:dyDescent="0.25">
      <c r="A2660" s="177">
        <v>20231005</v>
      </c>
      <c r="B2660" s="178">
        <v>45204</v>
      </c>
      <c r="C2660" s="180">
        <v>1</v>
      </c>
    </row>
    <row r="2661" spans="1:3" x14ac:dyDescent="0.25">
      <c r="A2661" s="175">
        <v>20231006</v>
      </c>
      <c r="B2661" s="176">
        <v>45205</v>
      </c>
      <c r="C2661" s="179">
        <v>1</v>
      </c>
    </row>
    <row r="2662" spans="1:3" x14ac:dyDescent="0.25">
      <c r="A2662" s="177">
        <v>20231007</v>
      </c>
      <c r="B2662" s="178">
        <v>45206</v>
      </c>
      <c r="C2662" s="180">
        <v>0</v>
      </c>
    </row>
    <row r="2663" spans="1:3" x14ac:dyDescent="0.25">
      <c r="A2663" s="175">
        <v>20231008</v>
      </c>
      <c r="B2663" s="176">
        <v>45207</v>
      </c>
      <c r="C2663" s="179">
        <v>0</v>
      </c>
    </row>
    <row r="2664" spans="1:3" x14ac:dyDescent="0.25">
      <c r="A2664" s="177">
        <v>20231009</v>
      </c>
      <c r="B2664" s="178">
        <v>45208</v>
      </c>
      <c r="C2664" s="180">
        <v>1</v>
      </c>
    </row>
    <row r="2665" spans="1:3" x14ac:dyDescent="0.25">
      <c r="A2665" s="175">
        <v>20231010</v>
      </c>
      <c r="B2665" s="176">
        <v>45209</v>
      </c>
      <c r="C2665" s="179">
        <v>1</v>
      </c>
    </row>
    <row r="2666" spans="1:3" x14ac:dyDescent="0.25">
      <c r="A2666" s="177">
        <v>20231011</v>
      </c>
      <c r="B2666" s="178">
        <v>45210</v>
      </c>
      <c r="C2666" s="180">
        <v>1</v>
      </c>
    </row>
    <row r="2667" spans="1:3" x14ac:dyDescent="0.25">
      <c r="A2667" s="175">
        <v>20231012</v>
      </c>
      <c r="B2667" s="176">
        <v>45211</v>
      </c>
      <c r="C2667" s="179">
        <v>1</v>
      </c>
    </row>
    <row r="2668" spans="1:3" x14ac:dyDescent="0.25">
      <c r="A2668" s="177">
        <v>20231013</v>
      </c>
      <c r="B2668" s="178">
        <v>45212</v>
      </c>
      <c r="C2668" s="180">
        <v>1</v>
      </c>
    </row>
    <row r="2669" spans="1:3" x14ac:dyDescent="0.25">
      <c r="A2669" s="175">
        <v>20231014</v>
      </c>
      <c r="B2669" s="176">
        <v>45213</v>
      </c>
      <c r="C2669" s="179">
        <v>0</v>
      </c>
    </row>
    <row r="2670" spans="1:3" x14ac:dyDescent="0.25">
      <c r="A2670" s="177">
        <v>20231015</v>
      </c>
      <c r="B2670" s="178">
        <v>45214</v>
      </c>
      <c r="C2670" s="180">
        <v>0</v>
      </c>
    </row>
    <row r="2671" spans="1:3" x14ac:dyDescent="0.25">
      <c r="A2671" s="175">
        <v>20231016</v>
      </c>
      <c r="B2671" s="176">
        <v>45215</v>
      </c>
      <c r="C2671" s="179">
        <v>1</v>
      </c>
    </row>
    <row r="2672" spans="1:3" x14ac:dyDescent="0.25">
      <c r="A2672" s="177">
        <v>20231017</v>
      </c>
      <c r="B2672" s="178">
        <v>45216</v>
      </c>
      <c r="C2672" s="180">
        <v>1</v>
      </c>
    </row>
    <row r="2673" spans="1:3" x14ac:dyDescent="0.25">
      <c r="A2673" s="175">
        <v>20231018</v>
      </c>
      <c r="B2673" s="176">
        <v>45217</v>
      </c>
      <c r="C2673" s="179">
        <v>1</v>
      </c>
    </row>
    <row r="2674" spans="1:3" x14ac:dyDescent="0.25">
      <c r="A2674" s="177">
        <v>20231019</v>
      </c>
      <c r="B2674" s="178">
        <v>45218</v>
      </c>
      <c r="C2674" s="180">
        <v>1</v>
      </c>
    </row>
    <row r="2675" spans="1:3" x14ac:dyDescent="0.25">
      <c r="A2675" s="175">
        <v>20231020</v>
      </c>
      <c r="B2675" s="176">
        <v>45219</v>
      </c>
      <c r="C2675" s="179">
        <v>1</v>
      </c>
    </row>
    <row r="2676" spans="1:3" x14ac:dyDescent="0.25">
      <c r="A2676" s="177">
        <v>20231021</v>
      </c>
      <c r="B2676" s="178">
        <v>45220</v>
      </c>
      <c r="C2676" s="180">
        <v>0</v>
      </c>
    </row>
    <row r="2677" spans="1:3" x14ac:dyDescent="0.25">
      <c r="A2677" s="175">
        <v>20231022</v>
      </c>
      <c r="B2677" s="176">
        <v>45221</v>
      </c>
      <c r="C2677" s="179">
        <v>0</v>
      </c>
    </row>
    <row r="2678" spans="1:3" x14ac:dyDescent="0.25">
      <c r="A2678" s="177">
        <v>20231023</v>
      </c>
      <c r="B2678" s="178">
        <v>45222</v>
      </c>
      <c r="C2678" s="180">
        <v>1</v>
      </c>
    </row>
    <row r="2679" spans="1:3" x14ac:dyDescent="0.25">
      <c r="A2679" s="175">
        <v>20231024</v>
      </c>
      <c r="B2679" s="176">
        <v>45223</v>
      </c>
      <c r="C2679" s="179">
        <v>1</v>
      </c>
    </row>
    <row r="2680" spans="1:3" x14ac:dyDescent="0.25">
      <c r="A2680" s="177">
        <v>20231025</v>
      </c>
      <c r="B2680" s="178">
        <v>45224</v>
      </c>
      <c r="C2680" s="180">
        <v>1</v>
      </c>
    </row>
    <row r="2681" spans="1:3" x14ac:dyDescent="0.25">
      <c r="A2681" s="175">
        <v>20231026</v>
      </c>
      <c r="B2681" s="176">
        <v>45225</v>
      </c>
      <c r="C2681" s="179">
        <v>1</v>
      </c>
    </row>
    <row r="2682" spans="1:3" x14ac:dyDescent="0.25">
      <c r="A2682" s="177">
        <v>20231027</v>
      </c>
      <c r="B2682" s="178">
        <v>45226</v>
      </c>
      <c r="C2682" s="180">
        <v>1</v>
      </c>
    </row>
    <row r="2683" spans="1:3" x14ac:dyDescent="0.25">
      <c r="A2683" s="175">
        <v>20231028</v>
      </c>
      <c r="B2683" s="176">
        <v>45227</v>
      </c>
      <c r="C2683" s="179">
        <v>0</v>
      </c>
    </row>
    <row r="2684" spans="1:3" x14ac:dyDescent="0.25">
      <c r="A2684" s="177">
        <v>20231029</v>
      </c>
      <c r="B2684" s="178">
        <v>45228</v>
      </c>
      <c r="C2684" s="180">
        <v>0</v>
      </c>
    </row>
    <row r="2685" spans="1:3" x14ac:dyDescent="0.25">
      <c r="A2685" s="175">
        <v>20231030</v>
      </c>
      <c r="B2685" s="176">
        <v>45229</v>
      </c>
      <c r="C2685" s="179">
        <v>1</v>
      </c>
    </row>
    <row r="2686" spans="1:3" x14ac:dyDescent="0.25">
      <c r="A2686" s="177">
        <v>20231031</v>
      </c>
      <c r="B2686" s="178">
        <v>45230</v>
      </c>
      <c r="C2686" s="180">
        <v>1</v>
      </c>
    </row>
    <row r="2687" spans="1:3" x14ac:dyDescent="0.25">
      <c r="A2687" s="175">
        <v>20231101</v>
      </c>
      <c r="B2687" s="176">
        <v>45231</v>
      </c>
      <c r="C2687" s="179">
        <v>1</v>
      </c>
    </row>
    <row r="2688" spans="1:3" x14ac:dyDescent="0.25">
      <c r="A2688" s="177">
        <v>20231102</v>
      </c>
      <c r="B2688" s="178">
        <v>45232</v>
      </c>
      <c r="C2688" s="180">
        <v>1</v>
      </c>
    </row>
    <row r="2689" spans="1:3" x14ac:dyDescent="0.25">
      <c r="A2689" s="175">
        <v>20231103</v>
      </c>
      <c r="B2689" s="176">
        <v>45233</v>
      </c>
      <c r="C2689" s="179">
        <v>1</v>
      </c>
    </row>
    <row r="2690" spans="1:3" x14ac:dyDescent="0.25">
      <c r="A2690" s="177">
        <v>20231104</v>
      </c>
      <c r="B2690" s="178">
        <v>45234</v>
      </c>
      <c r="C2690" s="180">
        <v>0</v>
      </c>
    </row>
    <row r="2691" spans="1:3" x14ac:dyDescent="0.25">
      <c r="A2691" s="175">
        <v>20231105</v>
      </c>
      <c r="B2691" s="176">
        <v>45235</v>
      </c>
      <c r="C2691" s="179">
        <v>0</v>
      </c>
    </row>
    <row r="2692" spans="1:3" x14ac:dyDescent="0.25">
      <c r="A2692" s="177">
        <v>20231106</v>
      </c>
      <c r="B2692" s="178">
        <v>45236</v>
      </c>
      <c r="C2692" s="180">
        <v>1</v>
      </c>
    </row>
    <row r="2693" spans="1:3" x14ac:dyDescent="0.25">
      <c r="A2693" s="175">
        <v>20231107</v>
      </c>
      <c r="B2693" s="176">
        <v>45237</v>
      </c>
      <c r="C2693" s="179">
        <v>1</v>
      </c>
    </row>
    <row r="2694" spans="1:3" x14ac:dyDescent="0.25">
      <c r="A2694" s="177">
        <v>20231108</v>
      </c>
      <c r="B2694" s="178">
        <v>45238</v>
      </c>
      <c r="C2694" s="180">
        <v>1</v>
      </c>
    </row>
    <row r="2695" spans="1:3" x14ac:dyDescent="0.25">
      <c r="A2695" s="175">
        <v>20231109</v>
      </c>
      <c r="B2695" s="176">
        <v>45239</v>
      </c>
      <c r="C2695" s="179">
        <v>1</v>
      </c>
    </row>
    <row r="2696" spans="1:3" x14ac:dyDescent="0.25">
      <c r="A2696" s="177">
        <v>20231110</v>
      </c>
      <c r="B2696" s="178">
        <v>45240</v>
      </c>
      <c r="C2696" s="180">
        <v>1</v>
      </c>
    </row>
    <row r="2697" spans="1:3" x14ac:dyDescent="0.25">
      <c r="A2697" s="175">
        <v>20231111</v>
      </c>
      <c r="B2697" s="176">
        <v>45241</v>
      </c>
      <c r="C2697" s="179">
        <v>0</v>
      </c>
    </row>
    <row r="2698" spans="1:3" x14ac:dyDescent="0.25">
      <c r="A2698" s="177">
        <v>20231112</v>
      </c>
      <c r="B2698" s="178">
        <v>45242</v>
      </c>
      <c r="C2698" s="180">
        <v>0</v>
      </c>
    </row>
    <row r="2699" spans="1:3" x14ac:dyDescent="0.25">
      <c r="A2699" s="175">
        <v>20231113</v>
      </c>
      <c r="B2699" s="176">
        <v>45243</v>
      </c>
      <c r="C2699" s="179">
        <v>1</v>
      </c>
    </row>
    <row r="2700" spans="1:3" x14ac:dyDescent="0.25">
      <c r="A2700" s="177">
        <v>20231114</v>
      </c>
      <c r="B2700" s="178">
        <v>45244</v>
      </c>
      <c r="C2700" s="180">
        <v>1</v>
      </c>
    </row>
    <row r="2701" spans="1:3" x14ac:dyDescent="0.25">
      <c r="A2701" s="175">
        <v>20231115</v>
      </c>
      <c r="B2701" s="176">
        <v>45245</v>
      </c>
      <c r="C2701" s="179">
        <v>1</v>
      </c>
    </row>
    <row r="2702" spans="1:3" x14ac:dyDescent="0.25">
      <c r="A2702" s="177">
        <v>20231116</v>
      </c>
      <c r="B2702" s="178">
        <v>45246</v>
      </c>
      <c r="C2702" s="180">
        <v>1</v>
      </c>
    </row>
    <row r="2703" spans="1:3" x14ac:dyDescent="0.25">
      <c r="A2703" s="175">
        <v>20231117</v>
      </c>
      <c r="B2703" s="176">
        <v>45247</v>
      </c>
      <c r="C2703" s="179">
        <v>1</v>
      </c>
    </row>
    <row r="2704" spans="1:3" x14ac:dyDescent="0.25">
      <c r="A2704" s="177">
        <v>20231118</v>
      </c>
      <c r="B2704" s="178">
        <v>45248</v>
      </c>
      <c r="C2704" s="180">
        <v>0</v>
      </c>
    </row>
    <row r="2705" spans="1:3" x14ac:dyDescent="0.25">
      <c r="A2705" s="175">
        <v>20231119</v>
      </c>
      <c r="B2705" s="176">
        <v>45249</v>
      </c>
      <c r="C2705" s="179">
        <v>0</v>
      </c>
    </row>
    <row r="2706" spans="1:3" x14ac:dyDescent="0.25">
      <c r="A2706" s="177">
        <v>20231120</v>
      </c>
      <c r="B2706" s="178">
        <v>45250</v>
      </c>
      <c r="C2706" s="180">
        <v>1</v>
      </c>
    </row>
    <row r="2707" spans="1:3" x14ac:dyDescent="0.25">
      <c r="A2707" s="175">
        <v>20231121</v>
      </c>
      <c r="B2707" s="176">
        <v>45251</v>
      </c>
      <c r="C2707" s="179">
        <v>1</v>
      </c>
    </row>
    <row r="2708" spans="1:3" x14ac:dyDescent="0.25">
      <c r="A2708" s="177">
        <v>20231122</v>
      </c>
      <c r="B2708" s="178">
        <v>45252</v>
      </c>
      <c r="C2708" s="180">
        <v>1</v>
      </c>
    </row>
    <row r="2709" spans="1:3" x14ac:dyDescent="0.25">
      <c r="A2709" s="175">
        <v>20231123</v>
      </c>
      <c r="B2709" s="176">
        <v>45253</v>
      </c>
      <c r="C2709" s="179">
        <v>1</v>
      </c>
    </row>
    <row r="2710" spans="1:3" x14ac:dyDescent="0.25">
      <c r="A2710" s="177">
        <v>20231124</v>
      </c>
      <c r="B2710" s="178">
        <v>45254</v>
      </c>
      <c r="C2710" s="180">
        <v>1</v>
      </c>
    </row>
    <row r="2711" spans="1:3" x14ac:dyDescent="0.25">
      <c r="A2711" s="175">
        <v>20231125</v>
      </c>
      <c r="B2711" s="176">
        <v>45255</v>
      </c>
      <c r="C2711" s="179">
        <v>0</v>
      </c>
    </row>
    <row r="2712" spans="1:3" x14ac:dyDescent="0.25">
      <c r="A2712" s="177">
        <v>20231126</v>
      </c>
      <c r="B2712" s="178">
        <v>45256</v>
      </c>
      <c r="C2712" s="180">
        <v>0</v>
      </c>
    </row>
    <row r="2713" spans="1:3" x14ac:dyDescent="0.25">
      <c r="A2713" s="175">
        <v>20231127</v>
      </c>
      <c r="B2713" s="176">
        <v>45257</v>
      </c>
      <c r="C2713" s="179">
        <v>1</v>
      </c>
    </row>
    <row r="2714" spans="1:3" x14ac:dyDescent="0.25">
      <c r="A2714" s="177">
        <v>20231128</v>
      </c>
      <c r="B2714" s="178">
        <v>45258</v>
      </c>
      <c r="C2714" s="180">
        <v>1</v>
      </c>
    </row>
    <row r="2715" spans="1:3" x14ac:dyDescent="0.25">
      <c r="A2715" s="175">
        <v>20231129</v>
      </c>
      <c r="B2715" s="176">
        <v>45259</v>
      </c>
      <c r="C2715" s="179">
        <v>1</v>
      </c>
    </row>
    <row r="2716" spans="1:3" x14ac:dyDescent="0.25">
      <c r="A2716" s="177">
        <v>20231130</v>
      </c>
      <c r="B2716" s="178">
        <v>45260</v>
      </c>
      <c r="C2716" s="180">
        <v>1</v>
      </c>
    </row>
    <row r="2717" spans="1:3" x14ac:dyDescent="0.25">
      <c r="A2717" s="175">
        <v>20231201</v>
      </c>
      <c r="B2717" s="176">
        <v>45261</v>
      </c>
      <c r="C2717" s="179">
        <v>1</v>
      </c>
    </row>
    <row r="2718" spans="1:3" x14ac:dyDescent="0.25">
      <c r="A2718" s="177">
        <v>20231202</v>
      </c>
      <c r="B2718" s="178">
        <v>45262</v>
      </c>
      <c r="C2718" s="180">
        <v>0</v>
      </c>
    </row>
    <row r="2719" spans="1:3" x14ac:dyDescent="0.25">
      <c r="A2719" s="175">
        <v>20231203</v>
      </c>
      <c r="B2719" s="176">
        <v>45263</v>
      </c>
      <c r="C2719" s="179">
        <v>0</v>
      </c>
    </row>
    <row r="2720" spans="1:3" x14ac:dyDescent="0.25">
      <c r="A2720" s="177">
        <v>20231204</v>
      </c>
      <c r="B2720" s="178">
        <v>45264</v>
      </c>
      <c r="C2720" s="180">
        <v>1</v>
      </c>
    </row>
    <row r="2721" spans="1:3" x14ac:dyDescent="0.25">
      <c r="A2721" s="175">
        <v>20231205</v>
      </c>
      <c r="B2721" s="176">
        <v>45265</v>
      </c>
      <c r="C2721" s="179">
        <v>1</v>
      </c>
    </row>
    <row r="2722" spans="1:3" x14ac:dyDescent="0.25">
      <c r="A2722" s="177">
        <v>20231206</v>
      </c>
      <c r="B2722" s="178">
        <v>45266</v>
      </c>
      <c r="C2722" s="180">
        <v>1</v>
      </c>
    </row>
    <row r="2723" spans="1:3" x14ac:dyDescent="0.25">
      <c r="A2723" s="175">
        <v>20231207</v>
      </c>
      <c r="B2723" s="176">
        <v>45267</v>
      </c>
      <c r="C2723" s="179">
        <v>1</v>
      </c>
    </row>
    <row r="2724" spans="1:3" x14ac:dyDescent="0.25">
      <c r="A2724" s="177">
        <v>20231208</v>
      </c>
      <c r="B2724" s="178">
        <v>45268</v>
      </c>
      <c r="C2724" s="180">
        <v>1</v>
      </c>
    </row>
    <row r="2725" spans="1:3" x14ac:dyDescent="0.25">
      <c r="A2725" s="175">
        <v>20231209</v>
      </c>
      <c r="B2725" s="176">
        <v>45269</v>
      </c>
      <c r="C2725" s="179">
        <v>0</v>
      </c>
    </row>
    <row r="2726" spans="1:3" x14ac:dyDescent="0.25">
      <c r="A2726" s="177">
        <v>20231210</v>
      </c>
      <c r="B2726" s="178">
        <v>45270</v>
      </c>
      <c r="C2726" s="180">
        <v>0</v>
      </c>
    </row>
    <row r="2727" spans="1:3" x14ac:dyDescent="0.25">
      <c r="A2727" s="175">
        <v>20231211</v>
      </c>
      <c r="B2727" s="176">
        <v>45271</v>
      </c>
      <c r="C2727" s="179">
        <v>1</v>
      </c>
    </row>
    <row r="2728" spans="1:3" x14ac:dyDescent="0.25">
      <c r="A2728" s="177">
        <v>20231212</v>
      </c>
      <c r="B2728" s="178">
        <v>45272</v>
      </c>
      <c r="C2728" s="180">
        <v>1</v>
      </c>
    </row>
    <row r="2729" spans="1:3" x14ac:dyDescent="0.25">
      <c r="A2729" s="175">
        <v>20231213</v>
      </c>
      <c r="B2729" s="176">
        <v>45273</v>
      </c>
      <c r="C2729" s="179">
        <v>1</v>
      </c>
    </row>
    <row r="2730" spans="1:3" x14ac:dyDescent="0.25">
      <c r="A2730" s="177">
        <v>20231214</v>
      </c>
      <c r="B2730" s="178">
        <v>45274</v>
      </c>
      <c r="C2730" s="180">
        <v>1</v>
      </c>
    </row>
    <row r="2731" spans="1:3" x14ac:dyDescent="0.25">
      <c r="A2731" s="175">
        <v>20231215</v>
      </c>
      <c r="B2731" s="176">
        <v>45275</v>
      </c>
      <c r="C2731" s="179">
        <v>1</v>
      </c>
    </row>
    <row r="2732" spans="1:3" x14ac:dyDescent="0.25">
      <c r="A2732" s="177">
        <v>20231216</v>
      </c>
      <c r="B2732" s="178">
        <v>45276</v>
      </c>
      <c r="C2732" s="180">
        <v>0</v>
      </c>
    </row>
    <row r="2733" spans="1:3" x14ac:dyDescent="0.25">
      <c r="A2733" s="175">
        <v>20231217</v>
      </c>
      <c r="B2733" s="176">
        <v>45277</v>
      </c>
      <c r="C2733" s="179">
        <v>0</v>
      </c>
    </row>
    <row r="2734" spans="1:3" x14ac:dyDescent="0.25">
      <c r="A2734" s="177">
        <v>20231218</v>
      </c>
      <c r="B2734" s="178">
        <v>45278</v>
      </c>
      <c r="C2734" s="180">
        <v>1</v>
      </c>
    </row>
    <row r="2735" spans="1:3" x14ac:dyDescent="0.25">
      <c r="A2735" s="175">
        <v>20231219</v>
      </c>
      <c r="B2735" s="176">
        <v>45279</v>
      </c>
      <c r="C2735" s="179">
        <v>1</v>
      </c>
    </row>
    <row r="2736" spans="1:3" x14ac:dyDescent="0.25">
      <c r="A2736" s="177">
        <v>20231220</v>
      </c>
      <c r="B2736" s="178">
        <v>45280</v>
      </c>
      <c r="C2736" s="180">
        <v>1</v>
      </c>
    </row>
    <row r="2737" spans="1:3" x14ac:dyDescent="0.25">
      <c r="A2737" s="175">
        <v>20231221</v>
      </c>
      <c r="B2737" s="176">
        <v>45281</v>
      </c>
      <c r="C2737" s="179">
        <v>1</v>
      </c>
    </row>
    <row r="2738" spans="1:3" x14ac:dyDescent="0.25">
      <c r="A2738" s="177">
        <v>20231222</v>
      </c>
      <c r="B2738" s="178">
        <v>45282</v>
      </c>
      <c r="C2738" s="180">
        <v>1</v>
      </c>
    </row>
    <row r="2739" spans="1:3" x14ac:dyDescent="0.25">
      <c r="A2739" s="175">
        <v>20231223</v>
      </c>
      <c r="B2739" s="176">
        <v>45283</v>
      </c>
      <c r="C2739" s="179">
        <v>0</v>
      </c>
    </row>
    <row r="2740" spans="1:3" x14ac:dyDescent="0.25">
      <c r="A2740" s="177">
        <v>20231224</v>
      </c>
      <c r="B2740" s="178">
        <v>45284</v>
      </c>
      <c r="C2740" s="180">
        <v>0</v>
      </c>
    </row>
    <row r="2741" spans="1:3" x14ac:dyDescent="0.25">
      <c r="A2741" s="175">
        <v>20231225</v>
      </c>
      <c r="B2741" s="176">
        <v>45285</v>
      </c>
      <c r="C2741" s="179">
        <v>0</v>
      </c>
    </row>
    <row r="2742" spans="1:3" x14ac:dyDescent="0.25">
      <c r="A2742" s="177">
        <v>20231226</v>
      </c>
      <c r="B2742" s="178">
        <v>45286</v>
      </c>
      <c r="C2742" s="180">
        <v>0</v>
      </c>
    </row>
    <row r="2743" spans="1:3" x14ac:dyDescent="0.25">
      <c r="A2743" s="175">
        <v>20231227</v>
      </c>
      <c r="B2743" s="176">
        <v>45287</v>
      </c>
      <c r="C2743" s="179">
        <v>1</v>
      </c>
    </row>
    <row r="2744" spans="1:3" x14ac:dyDescent="0.25">
      <c r="A2744" s="177">
        <v>20231228</v>
      </c>
      <c r="B2744" s="178">
        <v>45288</v>
      </c>
      <c r="C2744" s="180">
        <v>1</v>
      </c>
    </row>
    <row r="2745" spans="1:3" x14ac:dyDescent="0.25">
      <c r="A2745" s="175">
        <v>20231229</v>
      </c>
      <c r="B2745" s="176">
        <v>45289</v>
      </c>
      <c r="C2745" s="179">
        <v>1</v>
      </c>
    </row>
    <row r="2746" spans="1:3" x14ac:dyDescent="0.25">
      <c r="A2746" s="177">
        <v>20231230</v>
      </c>
      <c r="B2746" s="178">
        <v>45290</v>
      </c>
      <c r="C2746" s="180">
        <v>0</v>
      </c>
    </row>
    <row r="2747" spans="1:3" x14ac:dyDescent="0.25">
      <c r="A2747" s="175">
        <v>20231231</v>
      </c>
      <c r="B2747" s="176">
        <v>45291</v>
      </c>
      <c r="C2747" s="179">
        <v>0</v>
      </c>
    </row>
    <row r="2748" spans="1:3" x14ac:dyDescent="0.25">
      <c r="A2748" s="177">
        <v>20240101</v>
      </c>
      <c r="B2748" s="178">
        <v>45292</v>
      </c>
      <c r="C2748" s="180">
        <v>0</v>
      </c>
    </row>
    <row r="2749" spans="1:3" x14ac:dyDescent="0.25">
      <c r="A2749" s="175">
        <v>20240102</v>
      </c>
      <c r="B2749" s="176">
        <v>45293</v>
      </c>
      <c r="C2749" s="179">
        <v>1</v>
      </c>
    </row>
    <row r="2750" spans="1:3" x14ac:dyDescent="0.25">
      <c r="A2750" s="177">
        <v>20240103</v>
      </c>
      <c r="B2750" s="178">
        <v>45294</v>
      </c>
      <c r="C2750" s="180">
        <v>1</v>
      </c>
    </row>
    <row r="2751" spans="1:3" x14ac:dyDescent="0.25">
      <c r="A2751" s="175">
        <v>20240104</v>
      </c>
      <c r="B2751" s="176">
        <v>45295</v>
      </c>
      <c r="C2751" s="179">
        <v>1</v>
      </c>
    </row>
    <row r="2752" spans="1:3" x14ac:dyDescent="0.25">
      <c r="A2752" s="177">
        <v>20240105</v>
      </c>
      <c r="B2752" s="178">
        <v>45296</v>
      </c>
      <c r="C2752" s="180">
        <v>1</v>
      </c>
    </row>
    <row r="2753" spans="1:3" x14ac:dyDescent="0.25">
      <c r="A2753" s="175">
        <v>20240106</v>
      </c>
      <c r="B2753" s="176">
        <v>45297</v>
      </c>
      <c r="C2753" s="179">
        <v>0</v>
      </c>
    </row>
    <row r="2754" spans="1:3" x14ac:dyDescent="0.25">
      <c r="A2754" s="177">
        <v>20240107</v>
      </c>
      <c r="B2754" s="178">
        <v>45298</v>
      </c>
      <c r="C2754" s="180">
        <v>0</v>
      </c>
    </row>
    <row r="2755" spans="1:3" x14ac:dyDescent="0.25">
      <c r="A2755" s="175">
        <v>20240108</v>
      </c>
      <c r="B2755" s="176">
        <v>45299</v>
      </c>
      <c r="C2755" s="179">
        <v>1</v>
      </c>
    </row>
    <row r="2756" spans="1:3" x14ac:dyDescent="0.25">
      <c r="A2756" s="177">
        <v>20240109</v>
      </c>
      <c r="B2756" s="178">
        <v>45300</v>
      </c>
      <c r="C2756" s="180">
        <v>1</v>
      </c>
    </row>
    <row r="2757" spans="1:3" x14ac:dyDescent="0.25">
      <c r="A2757" s="175">
        <v>20240110</v>
      </c>
      <c r="B2757" s="176">
        <v>45301</v>
      </c>
      <c r="C2757" s="179">
        <v>1</v>
      </c>
    </row>
    <row r="2758" spans="1:3" x14ac:dyDescent="0.25">
      <c r="A2758" s="177">
        <v>20240111</v>
      </c>
      <c r="B2758" s="178">
        <v>45302</v>
      </c>
      <c r="C2758" s="180">
        <v>1</v>
      </c>
    </row>
    <row r="2759" spans="1:3" x14ac:dyDescent="0.25">
      <c r="A2759" s="175">
        <v>20240112</v>
      </c>
      <c r="B2759" s="176">
        <v>45303</v>
      </c>
      <c r="C2759" s="179">
        <v>1</v>
      </c>
    </row>
    <row r="2760" spans="1:3" x14ac:dyDescent="0.25">
      <c r="A2760" s="177">
        <v>20240113</v>
      </c>
      <c r="B2760" s="178">
        <v>45304</v>
      </c>
      <c r="C2760" s="180">
        <v>0</v>
      </c>
    </row>
    <row r="2761" spans="1:3" x14ac:dyDescent="0.25">
      <c r="A2761" s="175">
        <v>20240114</v>
      </c>
      <c r="B2761" s="176">
        <v>45305</v>
      </c>
      <c r="C2761" s="179">
        <v>0</v>
      </c>
    </row>
    <row r="2762" spans="1:3" x14ac:dyDescent="0.25">
      <c r="A2762" s="177">
        <v>20240115</v>
      </c>
      <c r="B2762" s="178">
        <v>45306</v>
      </c>
      <c r="C2762" s="180">
        <v>1</v>
      </c>
    </row>
    <row r="2763" spans="1:3" x14ac:dyDescent="0.25">
      <c r="A2763" s="175">
        <v>20240116</v>
      </c>
      <c r="B2763" s="176">
        <v>45307</v>
      </c>
      <c r="C2763" s="179">
        <v>1</v>
      </c>
    </row>
    <row r="2764" spans="1:3" x14ac:dyDescent="0.25">
      <c r="A2764" s="177">
        <v>20240117</v>
      </c>
      <c r="B2764" s="178">
        <v>45308</v>
      </c>
      <c r="C2764" s="180">
        <v>1</v>
      </c>
    </row>
    <row r="2765" spans="1:3" x14ac:dyDescent="0.25">
      <c r="A2765" s="175">
        <v>20240118</v>
      </c>
      <c r="B2765" s="176">
        <v>45309</v>
      </c>
      <c r="C2765" s="179">
        <v>1</v>
      </c>
    </row>
    <row r="2766" spans="1:3" x14ac:dyDescent="0.25">
      <c r="A2766" s="177">
        <v>20240119</v>
      </c>
      <c r="B2766" s="178">
        <v>45310</v>
      </c>
      <c r="C2766" s="180">
        <v>1</v>
      </c>
    </row>
    <row r="2767" spans="1:3" x14ac:dyDescent="0.25">
      <c r="A2767" s="175">
        <v>20240120</v>
      </c>
      <c r="B2767" s="176">
        <v>45311</v>
      </c>
      <c r="C2767" s="179">
        <v>0</v>
      </c>
    </row>
    <row r="2768" spans="1:3" x14ac:dyDescent="0.25">
      <c r="A2768" s="177">
        <v>20240121</v>
      </c>
      <c r="B2768" s="178">
        <v>45312</v>
      </c>
      <c r="C2768" s="180">
        <v>0</v>
      </c>
    </row>
    <row r="2769" spans="1:3" x14ac:dyDescent="0.25">
      <c r="A2769" s="175">
        <v>20240122</v>
      </c>
      <c r="B2769" s="176">
        <v>45313</v>
      </c>
      <c r="C2769" s="179">
        <v>1</v>
      </c>
    </row>
    <row r="2770" spans="1:3" x14ac:dyDescent="0.25">
      <c r="A2770" s="177">
        <v>20240123</v>
      </c>
      <c r="B2770" s="178">
        <v>45314</v>
      </c>
      <c r="C2770" s="180">
        <v>1</v>
      </c>
    </row>
    <row r="2771" spans="1:3" x14ac:dyDescent="0.25">
      <c r="A2771" s="175">
        <v>20240124</v>
      </c>
      <c r="B2771" s="176">
        <v>45315</v>
      </c>
      <c r="C2771" s="179">
        <v>1</v>
      </c>
    </row>
    <row r="2772" spans="1:3" x14ac:dyDescent="0.25">
      <c r="A2772" s="177">
        <v>20240125</v>
      </c>
      <c r="B2772" s="178">
        <v>45316</v>
      </c>
      <c r="C2772" s="180">
        <v>1</v>
      </c>
    </row>
    <row r="2773" spans="1:3" x14ac:dyDescent="0.25">
      <c r="A2773" s="175">
        <v>20240126</v>
      </c>
      <c r="B2773" s="176">
        <v>45317</v>
      </c>
      <c r="C2773" s="179">
        <v>1</v>
      </c>
    </row>
    <row r="2774" spans="1:3" x14ac:dyDescent="0.25">
      <c r="A2774" s="177">
        <v>20240127</v>
      </c>
      <c r="B2774" s="178">
        <v>45318</v>
      </c>
      <c r="C2774" s="180">
        <v>0</v>
      </c>
    </row>
    <row r="2775" spans="1:3" x14ac:dyDescent="0.25">
      <c r="A2775" s="175">
        <v>20240128</v>
      </c>
      <c r="B2775" s="176">
        <v>45319</v>
      </c>
      <c r="C2775" s="179">
        <v>0</v>
      </c>
    </row>
    <row r="2776" spans="1:3" x14ac:dyDescent="0.25">
      <c r="A2776" s="177">
        <v>20240129</v>
      </c>
      <c r="B2776" s="178">
        <v>45320</v>
      </c>
      <c r="C2776" s="180">
        <v>1</v>
      </c>
    </row>
    <row r="2777" spans="1:3" x14ac:dyDescent="0.25">
      <c r="A2777" s="175">
        <v>20240130</v>
      </c>
      <c r="B2777" s="176">
        <v>45321</v>
      </c>
      <c r="C2777" s="179">
        <v>1</v>
      </c>
    </row>
    <row r="2778" spans="1:3" x14ac:dyDescent="0.25">
      <c r="A2778" s="177">
        <v>20240131</v>
      </c>
      <c r="B2778" s="178">
        <v>45322</v>
      </c>
      <c r="C2778" s="180">
        <v>1</v>
      </c>
    </row>
    <row r="2779" spans="1:3" x14ac:dyDescent="0.25">
      <c r="A2779" s="175">
        <v>20240201</v>
      </c>
      <c r="B2779" s="176">
        <v>45323</v>
      </c>
      <c r="C2779" s="179">
        <v>1</v>
      </c>
    </row>
    <row r="2780" spans="1:3" x14ac:dyDescent="0.25">
      <c r="A2780" s="177">
        <v>20240202</v>
      </c>
      <c r="B2780" s="178">
        <v>45324</v>
      </c>
      <c r="C2780" s="180">
        <v>1</v>
      </c>
    </row>
    <row r="2781" spans="1:3" x14ac:dyDescent="0.25">
      <c r="A2781" s="175">
        <v>20240203</v>
      </c>
      <c r="B2781" s="176">
        <v>45325</v>
      </c>
      <c r="C2781" s="179">
        <v>0</v>
      </c>
    </row>
    <row r="2782" spans="1:3" x14ac:dyDescent="0.25">
      <c r="A2782" s="177">
        <v>20240204</v>
      </c>
      <c r="B2782" s="178">
        <v>45326</v>
      </c>
      <c r="C2782" s="180">
        <v>0</v>
      </c>
    </row>
    <row r="2783" spans="1:3" x14ac:dyDescent="0.25">
      <c r="A2783" s="175">
        <v>20240205</v>
      </c>
      <c r="B2783" s="176">
        <v>45327</v>
      </c>
      <c r="C2783" s="179">
        <v>1</v>
      </c>
    </row>
    <row r="2784" spans="1:3" x14ac:dyDescent="0.25">
      <c r="A2784" s="177">
        <v>20240206</v>
      </c>
      <c r="B2784" s="178">
        <v>45328</v>
      </c>
      <c r="C2784" s="180">
        <v>1</v>
      </c>
    </row>
    <row r="2785" spans="1:3" x14ac:dyDescent="0.25">
      <c r="A2785" s="175">
        <v>20240207</v>
      </c>
      <c r="B2785" s="176">
        <v>45329</v>
      </c>
      <c r="C2785" s="179">
        <v>1</v>
      </c>
    </row>
    <row r="2786" spans="1:3" x14ac:dyDescent="0.25">
      <c r="A2786" s="177">
        <v>20240208</v>
      </c>
      <c r="B2786" s="178">
        <v>45330</v>
      </c>
      <c r="C2786" s="180">
        <v>1</v>
      </c>
    </row>
    <row r="2787" spans="1:3" x14ac:dyDescent="0.25">
      <c r="A2787" s="175">
        <v>20240209</v>
      </c>
      <c r="B2787" s="176">
        <v>45331</v>
      </c>
      <c r="C2787" s="179">
        <v>1</v>
      </c>
    </row>
    <row r="2788" spans="1:3" x14ac:dyDescent="0.25">
      <c r="A2788" s="177">
        <v>20240210</v>
      </c>
      <c r="B2788" s="178">
        <v>45332</v>
      </c>
      <c r="C2788" s="180">
        <v>0</v>
      </c>
    </row>
    <row r="2789" spans="1:3" x14ac:dyDescent="0.25">
      <c r="A2789" s="175">
        <v>20240211</v>
      </c>
      <c r="B2789" s="176">
        <v>45333</v>
      </c>
      <c r="C2789" s="179">
        <v>0</v>
      </c>
    </row>
    <row r="2790" spans="1:3" x14ac:dyDescent="0.25">
      <c r="A2790" s="177">
        <v>20240212</v>
      </c>
      <c r="B2790" s="178">
        <v>45334</v>
      </c>
      <c r="C2790" s="180">
        <v>1</v>
      </c>
    </row>
    <row r="2791" spans="1:3" x14ac:dyDescent="0.25">
      <c r="A2791" s="175">
        <v>20240213</v>
      </c>
      <c r="B2791" s="176">
        <v>45335</v>
      </c>
      <c r="C2791" s="179">
        <v>1</v>
      </c>
    </row>
    <row r="2792" spans="1:3" x14ac:dyDescent="0.25">
      <c r="A2792" s="177">
        <v>20240214</v>
      </c>
      <c r="B2792" s="178">
        <v>45336</v>
      </c>
      <c r="C2792" s="180">
        <v>1</v>
      </c>
    </row>
    <row r="2793" spans="1:3" x14ac:dyDescent="0.25">
      <c r="A2793" s="175">
        <v>20240215</v>
      </c>
      <c r="B2793" s="176">
        <v>45337</v>
      </c>
      <c r="C2793" s="179">
        <v>1</v>
      </c>
    </row>
    <row r="2794" spans="1:3" x14ac:dyDescent="0.25">
      <c r="A2794" s="177">
        <v>20240216</v>
      </c>
      <c r="B2794" s="178">
        <v>45338</v>
      </c>
      <c r="C2794" s="180">
        <v>1</v>
      </c>
    </row>
    <row r="2795" spans="1:3" x14ac:dyDescent="0.25">
      <c r="A2795" s="175">
        <v>20240217</v>
      </c>
      <c r="B2795" s="176">
        <v>45339</v>
      </c>
      <c r="C2795" s="179">
        <v>0</v>
      </c>
    </row>
    <row r="2796" spans="1:3" x14ac:dyDescent="0.25">
      <c r="A2796" s="177">
        <v>20240218</v>
      </c>
      <c r="B2796" s="178">
        <v>45340</v>
      </c>
      <c r="C2796" s="180">
        <v>0</v>
      </c>
    </row>
    <row r="2797" spans="1:3" x14ac:dyDescent="0.25">
      <c r="A2797" s="175">
        <v>20240219</v>
      </c>
      <c r="B2797" s="176">
        <v>45341</v>
      </c>
      <c r="C2797" s="179">
        <v>1</v>
      </c>
    </row>
    <row r="2798" spans="1:3" x14ac:dyDescent="0.25">
      <c r="A2798" s="177">
        <v>20240220</v>
      </c>
      <c r="B2798" s="178">
        <v>45342</v>
      </c>
      <c r="C2798" s="180">
        <v>1</v>
      </c>
    </row>
    <row r="2799" spans="1:3" x14ac:dyDescent="0.25">
      <c r="A2799" s="175">
        <v>20240221</v>
      </c>
      <c r="B2799" s="176">
        <v>45343</v>
      </c>
      <c r="C2799" s="179">
        <v>1</v>
      </c>
    </row>
    <row r="2800" spans="1:3" x14ac:dyDescent="0.25">
      <c r="A2800" s="177">
        <v>20240222</v>
      </c>
      <c r="B2800" s="178">
        <v>45344</v>
      </c>
      <c r="C2800" s="180">
        <v>1</v>
      </c>
    </row>
    <row r="2801" spans="1:3" x14ac:dyDescent="0.25">
      <c r="A2801" s="175">
        <v>20240223</v>
      </c>
      <c r="B2801" s="176">
        <v>45345</v>
      </c>
      <c r="C2801" s="179">
        <v>1</v>
      </c>
    </row>
    <row r="2802" spans="1:3" x14ac:dyDescent="0.25">
      <c r="A2802" s="177">
        <v>20240224</v>
      </c>
      <c r="B2802" s="178">
        <v>45346</v>
      </c>
      <c r="C2802" s="180">
        <v>0</v>
      </c>
    </row>
    <row r="2803" spans="1:3" x14ac:dyDescent="0.25">
      <c r="A2803" s="175">
        <v>20240225</v>
      </c>
      <c r="B2803" s="176">
        <v>45347</v>
      </c>
      <c r="C2803" s="179">
        <v>0</v>
      </c>
    </row>
    <row r="2804" spans="1:3" x14ac:dyDescent="0.25">
      <c r="A2804" s="177">
        <v>20240226</v>
      </c>
      <c r="B2804" s="178">
        <v>45348</v>
      </c>
      <c r="C2804" s="180">
        <v>1</v>
      </c>
    </row>
    <row r="2805" spans="1:3" x14ac:dyDescent="0.25">
      <c r="A2805" s="175">
        <v>20240227</v>
      </c>
      <c r="B2805" s="176">
        <v>45349</v>
      </c>
      <c r="C2805" s="179">
        <v>1</v>
      </c>
    </row>
    <row r="2806" spans="1:3" x14ac:dyDescent="0.25">
      <c r="A2806" s="177">
        <v>20240228</v>
      </c>
      <c r="B2806" s="178">
        <v>45350</v>
      </c>
      <c r="C2806" s="180">
        <v>1</v>
      </c>
    </row>
    <row r="2807" spans="1:3" x14ac:dyDescent="0.25">
      <c r="A2807" s="175">
        <v>20240229</v>
      </c>
      <c r="B2807" s="176">
        <v>45351</v>
      </c>
      <c r="C2807" s="179">
        <v>1</v>
      </c>
    </row>
    <row r="2808" spans="1:3" x14ac:dyDescent="0.25">
      <c r="A2808" s="177">
        <v>20240301</v>
      </c>
      <c r="B2808" s="178">
        <v>45352</v>
      </c>
      <c r="C2808" s="180">
        <v>1</v>
      </c>
    </row>
    <row r="2809" spans="1:3" x14ac:dyDescent="0.25">
      <c r="A2809" s="175">
        <v>20240302</v>
      </c>
      <c r="B2809" s="176">
        <v>45353</v>
      </c>
      <c r="C2809" s="179">
        <v>0</v>
      </c>
    </row>
    <row r="2810" spans="1:3" x14ac:dyDescent="0.25">
      <c r="A2810" s="177">
        <v>20240303</v>
      </c>
      <c r="B2810" s="178">
        <v>45354</v>
      </c>
      <c r="C2810" s="180">
        <v>0</v>
      </c>
    </row>
    <row r="2811" spans="1:3" x14ac:dyDescent="0.25">
      <c r="A2811" s="175">
        <v>20240304</v>
      </c>
      <c r="B2811" s="176">
        <v>45355</v>
      </c>
      <c r="C2811" s="179">
        <v>1</v>
      </c>
    </row>
    <row r="2812" spans="1:3" x14ac:dyDescent="0.25">
      <c r="A2812" s="177">
        <v>20240305</v>
      </c>
      <c r="B2812" s="178">
        <v>45356</v>
      </c>
      <c r="C2812" s="180">
        <v>1</v>
      </c>
    </row>
    <row r="2813" spans="1:3" x14ac:dyDescent="0.25">
      <c r="A2813" s="175">
        <v>20240306</v>
      </c>
      <c r="B2813" s="176">
        <v>45357</v>
      </c>
      <c r="C2813" s="179">
        <v>1</v>
      </c>
    </row>
    <row r="2814" spans="1:3" x14ac:dyDescent="0.25">
      <c r="A2814" s="177">
        <v>20240307</v>
      </c>
      <c r="B2814" s="178">
        <v>45358</v>
      </c>
      <c r="C2814" s="180">
        <v>1</v>
      </c>
    </row>
    <row r="2815" spans="1:3" x14ac:dyDescent="0.25">
      <c r="A2815" s="175">
        <v>20240308</v>
      </c>
      <c r="B2815" s="176">
        <v>45359</v>
      </c>
      <c r="C2815" s="179">
        <v>1</v>
      </c>
    </row>
    <row r="2816" spans="1:3" x14ac:dyDescent="0.25">
      <c r="A2816" s="177">
        <v>20240309</v>
      </c>
      <c r="B2816" s="178">
        <v>45360</v>
      </c>
      <c r="C2816" s="180">
        <v>0</v>
      </c>
    </row>
    <row r="2817" spans="1:3" x14ac:dyDescent="0.25">
      <c r="A2817" s="175">
        <v>20240310</v>
      </c>
      <c r="B2817" s="176">
        <v>45361</v>
      </c>
      <c r="C2817" s="179">
        <v>0</v>
      </c>
    </row>
    <row r="2818" spans="1:3" x14ac:dyDescent="0.25">
      <c r="A2818" s="177">
        <v>20240311</v>
      </c>
      <c r="B2818" s="178">
        <v>45362</v>
      </c>
      <c r="C2818" s="180">
        <v>1</v>
      </c>
    </row>
    <row r="2819" spans="1:3" x14ac:dyDescent="0.25">
      <c r="A2819" s="175">
        <v>20240312</v>
      </c>
      <c r="B2819" s="176">
        <v>45363</v>
      </c>
      <c r="C2819" s="179">
        <v>1</v>
      </c>
    </row>
    <row r="2820" spans="1:3" x14ac:dyDescent="0.25">
      <c r="A2820" s="177">
        <v>20240313</v>
      </c>
      <c r="B2820" s="178">
        <v>45364</v>
      </c>
      <c r="C2820" s="180">
        <v>1</v>
      </c>
    </row>
    <row r="2821" spans="1:3" x14ac:dyDescent="0.25">
      <c r="A2821" s="175">
        <v>20240314</v>
      </c>
      <c r="B2821" s="176">
        <v>45365</v>
      </c>
      <c r="C2821" s="179">
        <v>1</v>
      </c>
    </row>
    <row r="2822" spans="1:3" x14ac:dyDescent="0.25">
      <c r="A2822" s="177">
        <v>20240315</v>
      </c>
      <c r="B2822" s="178">
        <v>45366</v>
      </c>
      <c r="C2822" s="180">
        <v>1</v>
      </c>
    </row>
    <row r="2823" spans="1:3" x14ac:dyDescent="0.25">
      <c r="A2823" s="175">
        <v>20240316</v>
      </c>
      <c r="B2823" s="176">
        <v>45367</v>
      </c>
      <c r="C2823" s="179">
        <v>0</v>
      </c>
    </row>
    <row r="2824" spans="1:3" x14ac:dyDescent="0.25">
      <c r="A2824" s="177">
        <v>20240317</v>
      </c>
      <c r="B2824" s="178">
        <v>45368</v>
      </c>
      <c r="C2824" s="180">
        <v>0</v>
      </c>
    </row>
    <row r="2825" spans="1:3" x14ac:dyDescent="0.25">
      <c r="A2825" s="175">
        <v>20240318</v>
      </c>
      <c r="B2825" s="176">
        <v>45369</v>
      </c>
      <c r="C2825" s="179">
        <v>1</v>
      </c>
    </row>
    <row r="2826" spans="1:3" x14ac:dyDescent="0.25">
      <c r="A2826" s="177">
        <v>20240319</v>
      </c>
      <c r="B2826" s="178">
        <v>45370</v>
      </c>
      <c r="C2826" s="180">
        <v>1</v>
      </c>
    </row>
    <row r="2827" spans="1:3" x14ac:dyDescent="0.25">
      <c r="A2827" s="175">
        <v>20240320</v>
      </c>
      <c r="B2827" s="176">
        <v>45371</v>
      </c>
      <c r="C2827" s="179">
        <v>1</v>
      </c>
    </row>
    <row r="2828" spans="1:3" x14ac:dyDescent="0.25">
      <c r="A2828" s="177">
        <v>20240321</v>
      </c>
      <c r="B2828" s="178">
        <v>45372</v>
      </c>
      <c r="C2828" s="180">
        <v>1</v>
      </c>
    </row>
    <row r="2829" spans="1:3" x14ac:dyDescent="0.25">
      <c r="A2829" s="175">
        <v>20240322</v>
      </c>
      <c r="B2829" s="176">
        <v>45373</v>
      </c>
      <c r="C2829" s="179">
        <v>1</v>
      </c>
    </row>
    <row r="2830" spans="1:3" x14ac:dyDescent="0.25">
      <c r="A2830" s="177">
        <v>20240323</v>
      </c>
      <c r="B2830" s="178">
        <v>45374</v>
      </c>
      <c r="C2830" s="180">
        <v>0</v>
      </c>
    </row>
    <row r="2831" spans="1:3" x14ac:dyDescent="0.25">
      <c r="A2831" s="175">
        <v>20240324</v>
      </c>
      <c r="B2831" s="176">
        <v>45375</v>
      </c>
      <c r="C2831" s="179">
        <v>0</v>
      </c>
    </row>
    <row r="2832" spans="1:3" x14ac:dyDescent="0.25">
      <c r="A2832" s="177">
        <v>20240325</v>
      </c>
      <c r="B2832" s="178">
        <v>45376</v>
      </c>
      <c r="C2832" s="180">
        <v>1</v>
      </c>
    </row>
    <row r="2833" spans="1:3" x14ac:dyDescent="0.25">
      <c r="A2833" s="175">
        <v>20240326</v>
      </c>
      <c r="B2833" s="176">
        <v>45377</v>
      </c>
      <c r="C2833" s="179">
        <v>1</v>
      </c>
    </row>
    <row r="2834" spans="1:3" x14ac:dyDescent="0.25">
      <c r="A2834" s="177">
        <v>20240327</v>
      </c>
      <c r="B2834" s="178">
        <v>45378</v>
      </c>
      <c r="C2834" s="180">
        <v>1</v>
      </c>
    </row>
    <row r="2835" spans="1:3" x14ac:dyDescent="0.25">
      <c r="A2835" s="175">
        <v>20240328</v>
      </c>
      <c r="B2835" s="176">
        <v>45379</v>
      </c>
      <c r="C2835" s="179">
        <v>0</v>
      </c>
    </row>
    <row r="2836" spans="1:3" x14ac:dyDescent="0.25">
      <c r="A2836" s="177">
        <v>20240329</v>
      </c>
      <c r="B2836" s="178">
        <v>45380</v>
      </c>
      <c r="C2836" s="180">
        <v>0</v>
      </c>
    </row>
    <row r="2837" spans="1:3" x14ac:dyDescent="0.25">
      <c r="A2837" s="175">
        <v>20240330</v>
      </c>
      <c r="B2837" s="176">
        <v>45381</v>
      </c>
      <c r="C2837" s="179">
        <v>0</v>
      </c>
    </row>
    <row r="2838" spans="1:3" x14ac:dyDescent="0.25">
      <c r="A2838" s="177">
        <v>20240331</v>
      </c>
      <c r="B2838" s="178">
        <v>45382</v>
      </c>
      <c r="C2838" s="180">
        <v>0</v>
      </c>
    </row>
    <row r="2839" spans="1:3" x14ac:dyDescent="0.25">
      <c r="A2839" s="175">
        <v>20240401</v>
      </c>
      <c r="B2839" s="176">
        <v>45383</v>
      </c>
      <c r="C2839" s="179">
        <v>0</v>
      </c>
    </row>
    <row r="2840" spans="1:3" x14ac:dyDescent="0.25">
      <c r="A2840" s="177">
        <v>20240402</v>
      </c>
      <c r="B2840" s="178">
        <v>45384</v>
      </c>
      <c r="C2840" s="180">
        <v>1</v>
      </c>
    </row>
    <row r="2841" spans="1:3" x14ac:dyDescent="0.25">
      <c r="A2841" s="175">
        <v>20240403</v>
      </c>
      <c r="B2841" s="176">
        <v>45385</v>
      </c>
      <c r="C2841" s="179">
        <v>1</v>
      </c>
    </row>
    <row r="2842" spans="1:3" x14ac:dyDescent="0.25">
      <c r="A2842" s="177">
        <v>20240404</v>
      </c>
      <c r="B2842" s="178">
        <v>45386</v>
      </c>
      <c r="C2842" s="180">
        <v>1</v>
      </c>
    </row>
    <row r="2843" spans="1:3" x14ac:dyDescent="0.25">
      <c r="A2843" s="175">
        <v>20240405</v>
      </c>
      <c r="B2843" s="176">
        <v>45387</v>
      </c>
      <c r="C2843" s="179">
        <v>1</v>
      </c>
    </row>
    <row r="2844" spans="1:3" x14ac:dyDescent="0.25">
      <c r="A2844" s="177">
        <v>20240406</v>
      </c>
      <c r="B2844" s="178">
        <v>45388</v>
      </c>
      <c r="C2844" s="180">
        <v>0</v>
      </c>
    </row>
    <row r="2845" spans="1:3" x14ac:dyDescent="0.25">
      <c r="A2845" s="175">
        <v>20240407</v>
      </c>
      <c r="B2845" s="176">
        <v>45389</v>
      </c>
      <c r="C2845" s="179">
        <v>0</v>
      </c>
    </row>
    <row r="2846" spans="1:3" x14ac:dyDescent="0.25">
      <c r="A2846" s="177">
        <v>20240408</v>
      </c>
      <c r="B2846" s="178">
        <v>45390</v>
      </c>
      <c r="C2846" s="180">
        <v>1</v>
      </c>
    </row>
    <row r="2847" spans="1:3" x14ac:dyDescent="0.25">
      <c r="A2847" s="175">
        <v>20240409</v>
      </c>
      <c r="B2847" s="176">
        <v>45391</v>
      </c>
      <c r="C2847" s="179">
        <v>1</v>
      </c>
    </row>
    <row r="2848" spans="1:3" x14ac:dyDescent="0.25">
      <c r="A2848" s="177">
        <v>20240410</v>
      </c>
      <c r="B2848" s="178">
        <v>45392</v>
      </c>
      <c r="C2848" s="180">
        <v>1</v>
      </c>
    </row>
    <row r="2849" spans="1:3" x14ac:dyDescent="0.25">
      <c r="A2849" s="175">
        <v>20240411</v>
      </c>
      <c r="B2849" s="176">
        <v>45393</v>
      </c>
      <c r="C2849" s="179">
        <v>1</v>
      </c>
    </row>
    <row r="2850" spans="1:3" x14ac:dyDescent="0.25">
      <c r="A2850" s="177">
        <v>20240412</v>
      </c>
      <c r="B2850" s="178">
        <v>45394</v>
      </c>
      <c r="C2850" s="180">
        <v>1</v>
      </c>
    </row>
    <row r="2851" spans="1:3" x14ac:dyDescent="0.25">
      <c r="A2851" s="175">
        <v>20240413</v>
      </c>
      <c r="B2851" s="176">
        <v>45395</v>
      </c>
      <c r="C2851" s="179">
        <v>0</v>
      </c>
    </row>
    <row r="2852" spans="1:3" x14ac:dyDescent="0.25">
      <c r="A2852" s="177">
        <v>20240414</v>
      </c>
      <c r="B2852" s="178">
        <v>45396</v>
      </c>
      <c r="C2852" s="180">
        <v>0</v>
      </c>
    </row>
    <row r="2853" spans="1:3" x14ac:dyDescent="0.25">
      <c r="A2853" s="175">
        <v>20240415</v>
      </c>
      <c r="B2853" s="176">
        <v>45397</v>
      </c>
      <c r="C2853" s="179">
        <v>1</v>
      </c>
    </row>
    <row r="2854" spans="1:3" x14ac:dyDescent="0.25">
      <c r="A2854" s="177">
        <v>20240416</v>
      </c>
      <c r="B2854" s="178">
        <v>45398</v>
      </c>
      <c r="C2854" s="180">
        <v>1</v>
      </c>
    </row>
    <row r="2855" spans="1:3" x14ac:dyDescent="0.25">
      <c r="A2855" s="175">
        <v>20240417</v>
      </c>
      <c r="B2855" s="176">
        <v>45399</v>
      </c>
      <c r="C2855" s="179">
        <v>1</v>
      </c>
    </row>
    <row r="2856" spans="1:3" x14ac:dyDescent="0.25">
      <c r="A2856" s="177">
        <v>20240418</v>
      </c>
      <c r="B2856" s="178">
        <v>45400</v>
      </c>
      <c r="C2856" s="180">
        <v>1</v>
      </c>
    </row>
    <row r="2857" spans="1:3" x14ac:dyDescent="0.25">
      <c r="A2857" s="175">
        <v>20240419</v>
      </c>
      <c r="B2857" s="176">
        <v>45401</v>
      </c>
      <c r="C2857" s="179">
        <v>1</v>
      </c>
    </row>
    <row r="2858" spans="1:3" x14ac:dyDescent="0.25">
      <c r="A2858" s="177">
        <v>20240420</v>
      </c>
      <c r="B2858" s="178">
        <v>45402</v>
      </c>
      <c r="C2858" s="180">
        <v>0</v>
      </c>
    </row>
    <row r="2859" spans="1:3" x14ac:dyDescent="0.25">
      <c r="A2859" s="175">
        <v>20240421</v>
      </c>
      <c r="B2859" s="176">
        <v>45403</v>
      </c>
      <c r="C2859" s="179">
        <v>0</v>
      </c>
    </row>
    <row r="2860" spans="1:3" x14ac:dyDescent="0.25">
      <c r="A2860" s="177">
        <v>20240422</v>
      </c>
      <c r="B2860" s="178">
        <v>45404</v>
      </c>
      <c r="C2860" s="180">
        <v>1</v>
      </c>
    </row>
    <row r="2861" spans="1:3" x14ac:dyDescent="0.25">
      <c r="A2861" s="175">
        <v>20240423</v>
      </c>
      <c r="B2861" s="176">
        <v>45405</v>
      </c>
      <c r="C2861" s="179">
        <v>1</v>
      </c>
    </row>
    <row r="2862" spans="1:3" x14ac:dyDescent="0.25">
      <c r="A2862" s="177">
        <v>20240424</v>
      </c>
      <c r="B2862" s="178">
        <v>45406</v>
      </c>
      <c r="C2862" s="180">
        <v>1</v>
      </c>
    </row>
    <row r="2863" spans="1:3" x14ac:dyDescent="0.25">
      <c r="A2863" s="175">
        <v>20240425</v>
      </c>
      <c r="B2863" s="176">
        <v>45407</v>
      </c>
      <c r="C2863" s="179">
        <v>1</v>
      </c>
    </row>
    <row r="2864" spans="1:3" x14ac:dyDescent="0.25">
      <c r="A2864" s="177">
        <v>20240426</v>
      </c>
      <c r="B2864" s="178">
        <v>45408</v>
      </c>
      <c r="C2864" s="180">
        <v>1</v>
      </c>
    </row>
    <row r="2865" spans="1:3" x14ac:dyDescent="0.25">
      <c r="A2865" s="175">
        <v>20240427</v>
      </c>
      <c r="B2865" s="176">
        <v>45409</v>
      </c>
      <c r="C2865" s="179">
        <v>0</v>
      </c>
    </row>
    <row r="2866" spans="1:3" x14ac:dyDescent="0.25">
      <c r="A2866" s="177">
        <v>20240428</v>
      </c>
      <c r="B2866" s="178">
        <v>45410</v>
      </c>
      <c r="C2866" s="180">
        <v>0</v>
      </c>
    </row>
    <row r="2867" spans="1:3" x14ac:dyDescent="0.25">
      <c r="A2867" s="175">
        <v>20240429</v>
      </c>
      <c r="B2867" s="176">
        <v>45411</v>
      </c>
      <c r="C2867" s="179">
        <v>1</v>
      </c>
    </row>
    <row r="2868" spans="1:3" x14ac:dyDescent="0.25">
      <c r="A2868" s="177">
        <v>20240430</v>
      </c>
      <c r="B2868" s="178">
        <v>45412</v>
      </c>
      <c r="C2868" s="180">
        <v>1</v>
      </c>
    </row>
    <row r="2869" spans="1:3" x14ac:dyDescent="0.25">
      <c r="A2869" s="175">
        <v>20240501</v>
      </c>
      <c r="B2869" s="176">
        <v>45413</v>
      </c>
      <c r="C2869" s="179">
        <v>0</v>
      </c>
    </row>
    <row r="2870" spans="1:3" x14ac:dyDescent="0.25">
      <c r="A2870" s="177">
        <v>20240502</v>
      </c>
      <c r="B2870" s="178">
        <v>45414</v>
      </c>
      <c r="C2870" s="180">
        <v>1</v>
      </c>
    </row>
    <row r="2871" spans="1:3" x14ac:dyDescent="0.25">
      <c r="A2871" s="175">
        <v>20240503</v>
      </c>
      <c r="B2871" s="176">
        <v>45415</v>
      </c>
      <c r="C2871" s="179">
        <v>1</v>
      </c>
    </row>
    <row r="2872" spans="1:3" x14ac:dyDescent="0.25">
      <c r="A2872" s="177">
        <v>20240504</v>
      </c>
      <c r="B2872" s="178">
        <v>45416</v>
      </c>
      <c r="C2872" s="180">
        <v>0</v>
      </c>
    </row>
    <row r="2873" spans="1:3" x14ac:dyDescent="0.25">
      <c r="A2873" s="175">
        <v>20240505</v>
      </c>
      <c r="B2873" s="176">
        <v>45417</v>
      </c>
      <c r="C2873" s="179">
        <v>0</v>
      </c>
    </row>
    <row r="2874" spans="1:3" x14ac:dyDescent="0.25">
      <c r="A2874" s="177">
        <v>20240506</v>
      </c>
      <c r="B2874" s="178">
        <v>45418</v>
      </c>
      <c r="C2874" s="180">
        <v>1</v>
      </c>
    </row>
    <row r="2875" spans="1:3" x14ac:dyDescent="0.25">
      <c r="A2875" s="175">
        <v>20240507</v>
      </c>
      <c r="B2875" s="176">
        <v>45419</v>
      </c>
      <c r="C2875" s="179">
        <v>1</v>
      </c>
    </row>
    <row r="2876" spans="1:3" x14ac:dyDescent="0.25">
      <c r="A2876" s="177">
        <v>20240508</v>
      </c>
      <c r="B2876" s="178">
        <v>45420</v>
      </c>
      <c r="C2876" s="180">
        <v>1</v>
      </c>
    </row>
    <row r="2877" spans="1:3" x14ac:dyDescent="0.25">
      <c r="A2877" s="175">
        <v>20240509</v>
      </c>
      <c r="B2877" s="176">
        <v>45421</v>
      </c>
      <c r="C2877" s="179">
        <v>0</v>
      </c>
    </row>
    <row r="2878" spans="1:3" x14ac:dyDescent="0.25">
      <c r="A2878" s="177">
        <v>20240510</v>
      </c>
      <c r="B2878" s="178">
        <v>45422</v>
      </c>
      <c r="C2878" s="180">
        <v>1</v>
      </c>
    </row>
    <row r="2879" spans="1:3" x14ac:dyDescent="0.25">
      <c r="A2879" s="175">
        <v>20240511</v>
      </c>
      <c r="B2879" s="176">
        <v>45423</v>
      </c>
      <c r="C2879" s="179">
        <v>0</v>
      </c>
    </row>
    <row r="2880" spans="1:3" x14ac:dyDescent="0.25">
      <c r="A2880" s="177">
        <v>20240512</v>
      </c>
      <c r="B2880" s="178">
        <v>45424</v>
      </c>
      <c r="C2880" s="180">
        <v>0</v>
      </c>
    </row>
    <row r="2881" spans="1:3" x14ac:dyDescent="0.25">
      <c r="A2881" s="175">
        <v>20240513</v>
      </c>
      <c r="B2881" s="176">
        <v>45425</v>
      </c>
      <c r="C2881" s="179">
        <v>1</v>
      </c>
    </row>
    <row r="2882" spans="1:3" x14ac:dyDescent="0.25">
      <c r="A2882" s="177">
        <v>20240514</v>
      </c>
      <c r="B2882" s="178">
        <v>45426</v>
      </c>
      <c r="C2882" s="180">
        <v>1</v>
      </c>
    </row>
    <row r="2883" spans="1:3" x14ac:dyDescent="0.25">
      <c r="A2883" s="175">
        <v>20240515</v>
      </c>
      <c r="B2883" s="176">
        <v>45427</v>
      </c>
      <c r="C2883" s="179">
        <v>1</v>
      </c>
    </row>
    <row r="2884" spans="1:3" x14ac:dyDescent="0.25">
      <c r="A2884" s="177">
        <v>20240516</v>
      </c>
      <c r="B2884" s="178">
        <v>45428</v>
      </c>
      <c r="C2884" s="180">
        <v>1</v>
      </c>
    </row>
    <row r="2885" spans="1:3" x14ac:dyDescent="0.25">
      <c r="A2885" s="175">
        <v>20240517</v>
      </c>
      <c r="B2885" s="176">
        <v>45429</v>
      </c>
      <c r="C2885" s="179">
        <v>0</v>
      </c>
    </row>
    <row r="2886" spans="1:3" x14ac:dyDescent="0.25">
      <c r="A2886" s="177">
        <v>20240518</v>
      </c>
      <c r="B2886" s="178">
        <v>45430</v>
      </c>
      <c r="C2886" s="180">
        <v>0</v>
      </c>
    </row>
    <row r="2887" spans="1:3" x14ac:dyDescent="0.25">
      <c r="A2887" s="175">
        <v>20240519</v>
      </c>
      <c r="B2887" s="176">
        <v>45431</v>
      </c>
      <c r="C2887" s="179">
        <v>0</v>
      </c>
    </row>
    <row r="2888" spans="1:3" x14ac:dyDescent="0.25">
      <c r="A2888" s="177">
        <v>20240520</v>
      </c>
      <c r="B2888" s="178">
        <v>45432</v>
      </c>
      <c r="C2888" s="180">
        <v>0</v>
      </c>
    </row>
    <row r="2889" spans="1:3" x14ac:dyDescent="0.25">
      <c r="A2889" s="175">
        <v>20240521</v>
      </c>
      <c r="B2889" s="176">
        <v>45433</v>
      </c>
      <c r="C2889" s="179">
        <v>1</v>
      </c>
    </row>
    <row r="2890" spans="1:3" x14ac:dyDescent="0.25">
      <c r="A2890" s="177">
        <v>20240522</v>
      </c>
      <c r="B2890" s="178">
        <v>45434</v>
      </c>
      <c r="C2890" s="180">
        <v>1</v>
      </c>
    </row>
    <row r="2891" spans="1:3" x14ac:dyDescent="0.25">
      <c r="A2891" s="175">
        <v>20240523</v>
      </c>
      <c r="B2891" s="176">
        <v>45435</v>
      </c>
      <c r="C2891" s="179">
        <v>1</v>
      </c>
    </row>
    <row r="2892" spans="1:3" x14ac:dyDescent="0.25">
      <c r="A2892" s="177">
        <v>20240524</v>
      </c>
      <c r="B2892" s="178">
        <v>45436</v>
      </c>
      <c r="C2892" s="180">
        <v>1</v>
      </c>
    </row>
    <row r="2893" spans="1:3" x14ac:dyDescent="0.25">
      <c r="A2893" s="175">
        <v>20240525</v>
      </c>
      <c r="B2893" s="176">
        <v>45437</v>
      </c>
      <c r="C2893" s="179">
        <v>0</v>
      </c>
    </row>
    <row r="2894" spans="1:3" x14ac:dyDescent="0.25">
      <c r="A2894" s="177">
        <v>20240526</v>
      </c>
      <c r="B2894" s="178">
        <v>45438</v>
      </c>
      <c r="C2894" s="180">
        <v>0</v>
      </c>
    </row>
    <row r="2895" spans="1:3" x14ac:dyDescent="0.25">
      <c r="A2895" s="175">
        <v>20240527</v>
      </c>
      <c r="B2895" s="176">
        <v>45439</v>
      </c>
      <c r="C2895" s="179">
        <v>1</v>
      </c>
    </row>
    <row r="2896" spans="1:3" x14ac:dyDescent="0.25">
      <c r="A2896" s="177">
        <v>20240528</v>
      </c>
      <c r="B2896" s="178">
        <v>45440</v>
      </c>
      <c r="C2896" s="180">
        <v>1</v>
      </c>
    </row>
    <row r="2897" spans="1:3" x14ac:dyDescent="0.25">
      <c r="A2897" s="175">
        <v>20240529</v>
      </c>
      <c r="B2897" s="176">
        <v>45441</v>
      </c>
      <c r="C2897" s="179">
        <v>1</v>
      </c>
    </row>
    <row r="2898" spans="1:3" x14ac:dyDescent="0.25">
      <c r="A2898" s="177">
        <v>20240530</v>
      </c>
      <c r="B2898" s="178">
        <v>45442</v>
      </c>
      <c r="C2898" s="180">
        <v>1</v>
      </c>
    </row>
    <row r="2899" spans="1:3" x14ac:dyDescent="0.25">
      <c r="A2899" s="175">
        <v>20240531</v>
      </c>
      <c r="B2899" s="176">
        <v>45443</v>
      </c>
      <c r="C2899" s="179">
        <v>1</v>
      </c>
    </row>
    <row r="2900" spans="1:3" x14ac:dyDescent="0.25">
      <c r="A2900" s="177">
        <v>20240601</v>
      </c>
      <c r="B2900" s="178">
        <v>45444</v>
      </c>
      <c r="C2900" s="180">
        <v>0</v>
      </c>
    </row>
    <row r="2901" spans="1:3" x14ac:dyDescent="0.25">
      <c r="A2901" s="175">
        <v>20240602</v>
      </c>
      <c r="B2901" s="176">
        <v>45445</v>
      </c>
      <c r="C2901" s="179">
        <v>0</v>
      </c>
    </row>
    <row r="2902" spans="1:3" x14ac:dyDescent="0.25">
      <c r="A2902" s="177">
        <v>20240603</v>
      </c>
      <c r="B2902" s="178">
        <v>45446</v>
      </c>
      <c r="C2902" s="180">
        <v>1</v>
      </c>
    </row>
    <row r="2903" spans="1:3" x14ac:dyDescent="0.25">
      <c r="A2903" s="175">
        <v>20240604</v>
      </c>
      <c r="B2903" s="176">
        <v>45447</v>
      </c>
      <c r="C2903" s="179">
        <v>1</v>
      </c>
    </row>
    <row r="2904" spans="1:3" x14ac:dyDescent="0.25">
      <c r="A2904" s="177">
        <v>20240605</v>
      </c>
      <c r="B2904" s="178">
        <v>45448</v>
      </c>
      <c r="C2904" s="180">
        <v>1</v>
      </c>
    </row>
    <row r="2905" spans="1:3" x14ac:dyDescent="0.25">
      <c r="A2905" s="175">
        <v>20240606</v>
      </c>
      <c r="B2905" s="176">
        <v>45449</v>
      </c>
      <c r="C2905" s="179">
        <v>1</v>
      </c>
    </row>
    <row r="2906" spans="1:3" x14ac:dyDescent="0.25">
      <c r="A2906" s="177">
        <v>20240607</v>
      </c>
      <c r="B2906" s="178">
        <v>45450</v>
      </c>
      <c r="C2906" s="180">
        <v>1</v>
      </c>
    </row>
    <row r="2907" spans="1:3" x14ac:dyDescent="0.25">
      <c r="A2907" s="175">
        <v>20240608</v>
      </c>
      <c r="B2907" s="176">
        <v>45451</v>
      </c>
      <c r="C2907" s="179">
        <v>0</v>
      </c>
    </row>
    <row r="2908" spans="1:3" x14ac:dyDescent="0.25">
      <c r="A2908" s="177">
        <v>20240609</v>
      </c>
      <c r="B2908" s="178">
        <v>45452</v>
      </c>
      <c r="C2908" s="180">
        <v>0</v>
      </c>
    </row>
    <row r="2909" spans="1:3" x14ac:dyDescent="0.25">
      <c r="A2909" s="175">
        <v>20240610</v>
      </c>
      <c r="B2909" s="176">
        <v>45453</v>
      </c>
      <c r="C2909" s="179">
        <v>1</v>
      </c>
    </row>
    <row r="2910" spans="1:3" x14ac:dyDescent="0.25">
      <c r="A2910" s="177">
        <v>20240611</v>
      </c>
      <c r="B2910" s="178">
        <v>45454</v>
      </c>
      <c r="C2910" s="180">
        <v>1</v>
      </c>
    </row>
    <row r="2911" spans="1:3" x14ac:dyDescent="0.25">
      <c r="A2911" s="175">
        <v>20240612</v>
      </c>
      <c r="B2911" s="176">
        <v>45455</v>
      </c>
      <c r="C2911" s="179">
        <v>1</v>
      </c>
    </row>
    <row r="2912" spans="1:3" x14ac:dyDescent="0.25">
      <c r="A2912" s="177">
        <v>20240613</v>
      </c>
      <c r="B2912" s="178">
        <v>45456</v>
      </c>
      <c r="C2912" s="180">
        <v>1</v>
      </c>
    </row>
    <row r="2913" spans="1:3" x14ac:dyDescent="0.25">
      <c r="A2913" s="175">
        <v>20240614</v>
      </c>
      <c r="B2913" s="176">
        <v>45457</v>
      </c>
      <c r="C2913" s="179">
        <v>1</v>
      </c>
    </row>
    <row r="2914" spans="1:3" x14ac:dyDescent="0.25">
      <c r="A2914" s="177">
        <v>20240615</v>
      </c>
      <c r="B2914" s="178">
        <v>45458</v>
      </c>
      <c r="C2914" s="180">
        <v>0</v>
      </c>
    </row>
    <row r="2915" spans="1:3" x14ac:dyDescent="0.25">
      <c r="A2915" s="175">
        <v>20240616</v>
      </c>
      <c r="B2915" s="176">
        <v>45459</v>
      </c>
      <c r="C2915" s="179">
        <v>0</v>
      </c>
    </row>
    <row r="2916" spans="1:3" x14ac:dyDescent="0.25">
      <c r="A2916" s="177">
        <v>20240617</v>
      </c>
      <c r="B2916" s="178">
        <v>45460</v>
      </c>
      <c r="C2916" s="180">
        <v>1</v>
      </c>
    </row>
    <row r="2917" spans="1:3" x14ac:dyDescent="0.25">
      <c r="A2917" s="175">
        <v>20240618</v>
      </c>
      <c r="B2917" s="176">
        <v>45461</v>
      </c>
      <c r="C2917" s="179">
        <v>1</v>
      </c>
    </row>
    <row r="2918" spans="1:3" x14ac:dyDescent="0.25">
      <c r="A2918" s="177">
        <v>20240619</v>
      </c>
      <c r="B2918" s="178">
        <v>45462</v>
      </c>
      <c r="C2918" s="180">
        <v>1</v>
      </c>
    </row>
    <row r="2919" spans="1:3" x14ac:dyDescent="0.25">
      <c r="A2919" s="175">
        <v>20240620</v>
      </c>
      <c r="B2919" s="176">
        <v>45463</v>
      </c>
      <c r="C2919" s="179">
        <v>1</v>
      </c>
    </row>
    <row r="2920" spans="1:3" x14ac:dyDescent="0.25">
      <c r="A2920" s="177">
        <v>20240621</v>
      </c>
      <c r="B2920" s="178">
        <v>45464</v>
      </c>
      <c r="C2920" s="180">
        <v>1</v>
      </c>
    </row>
    <row r="2921" spans="1:3" x14ac:dyDescent="0.25">
      <c r="A2921" s="175">
        <v>20240622</v>
      </c>
      <c r="B2921" s="176">
        <v>45465</v>
      </c>
      <c r="C2921" s="179">
        <v>0</v>
      </c>
    </row>
    <row r="2922" spans="1:3" x14ac:dyDescent="0.25">
      <c r="A2922" s="177">
        <v>20240623</v>
      </c>
      <c r="B2922" s="178">
        <v>45466</v>
      </c>
      <c r="C2922" s="180">
        <v>0</v>
      </c>
    </row>
    <row r="2923" spans="1:3" x14ac:dyDescent="0.25">
      <c r="A2923" s="175">
        <v>20240624</v>
      </c>
      <c r="B2923" s="176">
        <v>45467</v>
      </c>
      <c r="C2923" s="179">
        <v>1</v>
      </c>
    </row>
    <row r="2924" spans="1:3" x14ac:dyDescent="0.25">
      <c r="A2924" s="177">
        <v>20240625</v>
      </c>
      <c r="B2924" s="178">
        <v>45468</v>
      </c>
      <c r="C2924" s="180">
        <v>1</v>
      </c>
    </row>
    <row r="2925" spans="1:3" x14ac:dyDescent="0.25">
      <c r="A2925" s="175">
        <v>20240626</v>
      </c>
      <c r="B2925" s="176">
        <v>45469</v>
      </c>
      <c r="C2925" s="179">
        <v>1</v>
      </c>
    </row>
    <row r="2926" spans="1:3" x14ac:dyDescent="0.25">
      <c r="A2926" s="177">
        <v>20240627</v>
      </c>
      <c r="B2926" s="178">
        <v>45470</v>
      </c>
      <c r="C2926" s="180">
        <v>1</v>
      </c>
    </row>
    <row r="2927" spans="1:3" x14ac:dyDescent="0.25">
      <c r="A2927" s="175">
        <v>20240628</v>
      </c>
      <c r="B2927" s="176">
        <v>45471</v>
      </c>
      <c r="C2927" s="179">
        <v>1</v>
      </c>
    </row>
    <row r="2928" spans="1:3" x14ac:dyDescent="0.25">
      <c r="A2928" s="177">
        <v>20240629</v>
      </c>
      <c r="B2928" s="178">
        <v>45472</v>
      </c>
      <c r="C2928" s="180">
        <v>0</v>
      </c>
    </row>
    <row r="2929" spans="1:3" x14ac:dyDescent="0.25">
      <c r="A2929" s="175">
        <v>20240630</v>
      </c>
      <c r="B2929" s="176">
        <v>45473</v>
      </c>
      <c r="C2929" s="179">
        <v>0</v>
      </c>
    </row>
    <row r="2930" spans="1:3" x14ac:dyDescent="0.25">
      <c r="A2930" s="177">
        <v>20240701</v>
      </c>
      <c r="B2930" s="178">
        <v>45474</v>
      </c>
      <c r="C2930" s="180">
        <v>1</v>
      </c>
    </row>
    <row r="2931" spans="1:3" x14ac:dyDescent="0.25">
      <c r="A2931" s="175">
        <v>20240702</v>
      </c>
      <c r="B2931" s="176">
        <v>45475</v>
      </c>
      <c r="C2931" s="179">
        <v>1</v>
      </c>
    </row>
    <row r="2932" spans="1:3" x14ac:dyDescent="0.25">
      <c r="A2932" s="177">
        <v>20240703</v>
      </c>
      <c r="B2932" s="178">
        <v>45476</v>
      </c>
      <c r="C2932" s="180">
        <v>1</v>
      </c>
    </row>
    <row r="2933" spans="1:3" x14ac:dyDescent="0.25">
      <c r="A2933" s="175">
        <v>20240704</v>
      </c>
      <c r="B2933" s="176">
        <v>45477</v>
      </c>
      <c r="C2933" s="179">
        <v>1</v>
      </c>
    </row>
    <row r="2934" spans="1:3" x14ac:dyDescent="0.25">
      <c r="A2934" s="177">
        <v>20240705</v>
      </c>
      <c r="B2934" s="178">
        <v>45478</v>
      </c>
      <c r="C2934" s="180">
        <v>1</v>
      </c>
    </row>
    <row r="2935" spans="1:3" x14ac:dyDescent="0.25">
      <c r="A2935" s="175">
        <v>20240706</v>
      </c>
      <c r="B2935" s="176">
        <v>45479</v>
      </c>
      <c r="C2935" s="179">
        <v>0</v>
      </c>
    </row>
    <row r="2936" spans="1:3" x14ac:dyDescent="0.25">
      <c r="A2936" s="177">
        <v>20240707</v>
      </c>
      <c r="B2936" s="178">
        <v>45480</v>
      </c>
      <c r="C2936" s="180">
        <v>0</v>
      </c>
    </row>
    <row r="2937" spans="1:3" x14ac:dyDescent="0.25">
      <c r="A2937" s="175">
        <v>20240708</v>
      </c>
      <c r="B2937" s="176">
        <v>45481</v>
      </c>
      <c r="C2937" s="179">
        <v>1</v>
      </c>
    </row>
    <row r="2938" spans="1:3" x14ac:dyDescent="0.25">
      <c r="A2938" s="177">
        <v>20240709</v>
      </c>
      <c r="B2938" s="178">
        <v>45482</v>
      </c>
      <c r="C2938" s="180">
        <v>1</v>
      </c>
    </row>
    <row r="2939" spans="1:3" x14ac:dyDescent="0.25">
      <c r="A2939" s="175">
        <v>20240710</v>
      </c>
      <c r="B2939" s="176">
        <v>45483</v>
      </c>
      <c r="C2939" s="179">
        <v>1</v>
      </c>
    </row>
    <row r="2940" spans="1:3" x14ac:dyDescent="0.25">
      <c r="A2940" s="177">
        <v>20240711</v>
      </c>
      <c r="B2940" s="178">
        <v>45484</v>
      </c>
      <c r="C2940" s="180">
        <v>1</v>
      </c>
    </row>
    <row r="2941" spans="1:3" x14ac:dyDescent="0.25">
      <c r="A2941" s="175">
        <v>20240712</v>
      </c>
      <c r="B2941" s="176">
        <v>45485</v>
      </c>
      <c r="C2941" s="179">
        <v>1</v>
      </c>
    </row>
    <row r="2942" spans="1:3" x14ac:dyDescent="0.25">
      <c r="A2942" s="177">
        <v>20240713</v>
      </c>
      <c r="B2942" s="178">
        <v>45486</v>
      </c>
      <c r="C2942" s="180">
        <v>0</v>
      </c>
    </row>
    <row r="2943" spans="1:3" x14ac:dyDescent="0.25">
      <c r="A2943" s="175">
        <v>20240714</v>
      </c>
      <c r="B2943" s="176">
        <v>45487</v>
      </c>
      <c r="C2943" s="179">
        <v>0</v>
      </c>
    </row>
    <row r="2944" spans="1:3" x14ac:dyDescent="0.25">
      <c r="A2944" s="177">
        <v>20240715</v>
      </c>
      <c r="B2944" s="178">
        <v>45488</v>
      </c>
      <c r="C2944" s="180">
        <v>1</v>
      </c>
    </row>
    <row r="2945" spans="1:3" x14ac:dyDescent="0.25">
      <c r="A2945" s="175">
        <v>20240716</v>
      </c>
      <c r="B2945" s="176">
        <v>45489</v>
      </c>
      <c r="C2945" s="179">
        <v>1</v>
      </c>
    </row>
    <row r="2946" spans="1:3" x14ac:dyDescent="0.25">
      <c r="A2946" s="177">
        <v>20240717</v>
      </c>
      <c r="B2946" s="178">
        <v>45490</v>
      </c>
      <c r="C2946" s="180">
        <v>1</v>
      </c>
    </row>
    <row r="2947" spans="1:3" x14ac:dyDescent="0.25">
      <c r="A2947" s="175">
        <v>20240718</v>
      </c>
      <c r="B2947" s="176">
        <v>45491</v>
      </c>
      <c r="C2947" s="179">
        <v>1</v>
      </c>
    </row>
    <row r="2948" spans="1:3" x14ac:dyDescent="0.25">
      <c r="A2948" s="177">
        <v>20240719</v>
      </c>
      <c r="B2948" s="178">
        <v>45492</v>
      </c>
      <c r="C2948" s="180">
        <v>1</v>
      </c>
    </row>
    <row r="2949" spans="1:3" x14ac:dyDescent="0.25">
      <c r="A2949" s="175">
        <v>20240720</v>
      </c>
      <c r="B2949" s="176">
        <v>45493</v>
      </c>
      <c r="C2949" s="179">
        <v>0</v>
      </c>
    </row>
    <row r="2950" spans="1:3" x14ac:dyDescent="0.25">
      <c r="A2950" s="177">
        <v>20240721</v>
      </c>
      <c r="B2950" s="178">
        <v>45494</v>
      </c>
      <c r="C2950" s="180">
        <v>0</v>
      </c>
    </row>
    <row r="2951" spans="1:3" x14ac:dyDescent="0.25">
      <c r="A2951" s="175">
        <v>20240722</v>
      </c>
      <c r="B2951" s="176">
        <v>45495</v>
      </c>
      <c r="C2951" s="179">
        <v>1</v>
      </c>
    </row>
    <row r="2952" spans="1:3" x14ac:dyDescent="0.25">
      <c r="A2952" s="177">
        <v>20240723</v>
      </c>
      <c r="B2952" s="178">
        <v>45496</v>
      </c>
      <c r="C2952" s="180">
        <v>1</v>
      </c>
    </row>
    <row r="2953" spans="1:3" x14ac:dyDescent="0.25">
      <c r="A2953" s="175">
        <v>20240724</v>
      </c>
      <c r="B2953" s="176">
        <v>45497</v>
      </c>
      <c r="C2953" s="179">
        <v>1</v>
      </c>
    </row>
    <row r="2954" spans="1:3" x14ac:dyDescent="0.25">
      <c r="A2954" s="177">
        <v>20240725</v>
      </c>
      <c r="B2954" s="178">
        <v>45498</v>
      </c>
      <c r="C2954" s="180">
        <v>1</v>
      </c>
    </row>
    <row r="2955" spans="1:3" x14ac:dyDescent="0.25">
      <c r="A2955" s="175">
        <v>20240726</v>
      </c>
      <c r="B2955" s="176">
        <v>45499</v>
      </c>
      <c r="C2955" s="179">
        <v>1</v>
      </c>
    </row>
    <row r="2956" spans="1:3" x14ac:dyDescent="0.25">
      <c r="A2956" s="177">
        <v>20240727</v>
      </c>
      <c r="B2956" s="178">
        <v>45500</v>
      </c>
      <c r="C2956" s="180">
        <v>0</v>
      </c>
    </row>
    <row r="2957" spans="1:3" x14ac:dyDescent="0.25">
      <c r="A2957" s="175">
        <v>20240728</v>
      </c>
      <c r="B2957" s="176">
        <v>45501</v>
      </c>
      <c r="C2957" s="179">
        <v>0</v>
      </c>
    </row>
    <row r="2958" spans="1:3" x14ac:dyDescent="0.25">
      <c r="A2958" s="177">
        <v>20240729</v>
      </c>
      <c r="B2958" s="178">
        <v>45502</v>
      </c>
      <c r="C2958" s="180">
        <v>1</v>
      </c>
    </row>
    <row r="2959" spans="1:3" x14ac:dyDescent="0.25">
      <c r="A2959" s="175">
        <v>20240730</v>
      </c>
      <c r="B2959" s="176">
        <v>45503</v>
      </c>
      <c r="C2959" s="179">
        <v>1</v>
      </c>
    </row>
    <row r="2960" spans="1:3" x14ac:dyDescent="0.25">
      <c r="A2960" s="177">
        <v>20240731</v>
      </c>
      <c r="B2960" s="178">
        <v>45504</v>
      </c>
      <c r="C2960" s="180">
        <v>1</v>
      </c>
    </row>
    <row r="2961" spans="1:3" x14ac:dyDescent="0.25">
      <c r="A2961" s="175">
        <v>20240801</v>
      </c>
      <c r="B2961" s="176">
        <v>45505</v>
      </c>
      <c r="C2961" s="179">
        <v>1</v>
      </c>
    </row>
    <row r="2962" spans="1:3" x14ac:dyDescent="0.25">
      <c r="A2962" s="177">
        <v>20240802</v>
      </c>
      <c r="B2962" s="178">
        <v>45506</v>
      </c>
      <c r="C2962" s="180">
        <v>1</v>
      </c>
    </row>
    <row r="2963" spans="1:3" x14ac:dyDescent="0.25">
      <c r="A2963" s="175">
        <v>20240803</v>
      </c>
      <c r="B2963" s="176">
        <v>45507</v>
      </c>
      <c r="C2963" s="179">
        <v>0</v>
      </c>
    </row>
    <row r="2964" spans="1:3" x14ac:dyDescent="0.25">
      <c r="A2964" s="177">
        <v>20240804</v>
      </c>
      <c r="B2964" s="178">
        <v>45508</v>
      </c>
      <c r="C2964" s="180">
        <v>0</v>
      </c>
    </row>
    <row r="2965" spans="1:3" x14ac:dyDescent="0.25">
      <c r="A2965" s="175">
        <v>20240805</v>
      </c>
      <c r="B2965" s="176">
        <v>45509</v>
      </c>
      <c r="C2965" s="179">
        <v>1</v>
      </c>
    </row>
    <row r="2966" spans="1:3" x14ac:dyDescent="0.25">
      <c r="A2966" s="177">
        <v>20240806</v>
      </c>
      <c r="B2966" s="178">
        <v>45510</v>
      </c>
      <c r="C2966" s="180">
        <v>1</v>
      </c>
    </row>
    <row r="2967" spans="1:3" x14ac:dyDescent="0.25">
      <c r="A2967" s="175">
        <v>20240807</v>
      </c>
      <c r="B2967" s="176">
        <v>45511</v>
      </c>
      <c r="C2967" s="179">
        <v>1</v>
      </c>
    </row>
    <row r="2968" spans="1:3" x14ac:dyDescent="0.25">
      <c r="A2968" s="177">
        <v>20240808</v>
      </c>
      <c r="B2968" s="178">
        <v>45512</v>
      </c>
      <c r="C2968" s="180">
        <v>1</v>
      </c>
    </row>
    <row r="2969" spans="1:3" x14ac:dyDescent="0.25">
      <c r="A2969" s="175">
        <v>20240809</v>
      </c>
      <c r="B2969" s="176">
        <v>45513</v>
      </c>
      <c r="C2969" s="179">
        <v>1</v>
      </c>
    </row>
    <row r="2970" spans="1:3" x14ac:dyDescent="0.25">
      <c r="A2970" s="177">
        <v>20240810</v>
      </c>
      <c r="B2970" s="178">
        <v>45514</v>
      </c>
      <c r="C2970" s="180">
        <v>0</v>
      </c>
    </row>
    <row r="2971" spans="1:3" x14ac:dyDescent="0.25">
      <c r="A2971" s="175">
        <v>20240811</v>
      </c>
      <c r="B2971" s="176">
        <v>45515</v>
      </c>
      <c r="C2971" s="179">
        <v>0</v>
      </c>
    </row>
    <row r="2972" spans="1:3" x14ac:dyDescent="0.25">
      <c r="A2972" s="177">
        <v>20240812</v>
      </c>
      <c r="B2972" s="178">
        <v>45516</v>
      </c>
      <c r="C2972" s="180">
        <v>1</v>
      </c>
    </row>
    <row r="2973" spans="1:3" x14ac:dyDescent="0.25">
      <c r="A2973" s="175">
        <v>20240813</v>
      </c>
      <c r="B2973" s="176">
        <v>45517</v>
      </c>
      <c r="C2973" s="179">
        <v>1</v>
      </c>
    </row>
    <row r="2974" spans="1:3" x14ac:dyDescent="0.25">
      <c r="A2974" s="177">
        <v>20240814</v>
      </c>
      <c r="B2974" s="178">
        <v>45518</v>
      </c>
      <c r="C2974" s="180">
        <v>1</v>
      </c>
    </row>
    <row r="2975" spans="1:3" x14ac:dyDescent="0.25">
      <c r="A2975" s="175">
        <v>20240815</v>
      </c>
      <c r="B2975" s="176">
        <v>45519</v>
      </c>
      <c r="C2975" s="179">
        <v>1</v>
      </c>
    </row>
    <row r="2976" spans="1:3" x14ac:dyDescent="0.25">
      <c r="A2976" s="177">
        <v>20240816</v>
      </c>
      <c r="B2976" s="178">
        <v>45520</v>
      </c>
      <c r="C2976" s="180">
        <v>1</v>
      </c>
    </row>
    <row r="2977" spans="1:3" x14ac:dyDescent="0.25">
      <c r="A2977" s="175">
        <v>20240817</v>
      </c>
      <c r="B2977" s="176">
        <v>45521</v>
      </c>
      <c r="C2977" s="179">
        <v>0</v>
      </c>
    </row>
    <row r="2978" spans="1:3" x14ac:dyDescent="0.25">
      <c r="A2978" s="177">
        <v>20240818</v>
      </c>
      <c r="B2978" s="178">
        <v>45522</v>
      </c>
      <c r="C2978" s="180">
        <v>0</v>
      </c>
    </row>
    <row r="2979" spans="1:3" x14ac:dyDescent="0.25">
      <c r="A2979" s="175">
        <v>20240819</v>
      </c>
      <c r="B2979" s="176">
        <v>45523</v>
      </c>
      <c r="C2979" s="179">
        <v>1</v>
      </c>
    </row>
    <row r="2980" spans="1:3" x14ac:dyDescent="0.25">
      <c r="A2980" s="177">
        <v>20240820</v>
      </c>
      <c r="B2980" s="178">
        <v>45524</v>
      </c>
      <c r="C2980" s="180">
        <v>1</v>
      </c>
    </row>
    <row r="2981" spans="1:3" x14ac:dyDescent="0.25">
      <c r="A2981" s="175">
        <v>20240821</v>
      </c>
      <c r="B2981" s="176">
        <v>45525</v>
      </c>
      <c r="C2981" s="179">
        <v>1</v>
      </c>
    </row>
    <row r="2982" spans="1:3" x14ac:dyDescent="0.25">
      <c r="A2982" s="177">
        <v>20240822</v>
      </c>
      <c r="B2982" s="178">
        <v>45526</v>
      </c>
      <c r="C2982" s="180">
        <v>1</v>
      </c>
    </row>
    <row r="2983" spans="1:3" x14ac:dyDescent="0.25">
      <c r="A2983" s="175">
        <v>20240823</v>
      </c>
      <c r="B2983" s="176">
        <v>45527</v>
      </c>
      <c r="C2983" s="179">
        <v>1</v>
      </c>
    </row>
    <row r="2984" spans="1:3" x14ac:dyDescent="0.25">
      <c r="A2984" s="177">
        <v>20240824</v>
      </c>
      <c r="B2984" s="178">
        <v>45528</v>
      </c>
      <c r="C2984" s="180">
        <v>0</v>
      </c>
    </row>
    <row r="2985" spans="1:3" x14ac:dyDescent="0.25">
      <c r="A2985" s="175">
        <v>20240825</v>
      </c>
      <c r="B2985" s="176">
        <v>45529</v>
      </c>
      <c r="C2985" s="179">
        <v>0</v>
      </c>
    </row>
    <row r="2986" spans="1:3" x14ac:dyDescent="0.25">
      <c r="A2986" s="177">
        <v>20240826</v>
      </c>
      <c r="B2986" s="178">
        <v>45530</v>
      </c>
      <c r="C2986" s="180">
        <v>1</v>
      </c>
    </row>
    <row r="2987" spans="1:3" x14ac:dyDescent="0.25">
      <c r="A2987" s="175">
        <v>20240827</v>
      </c>
      <c r="B2987" s="176">
        <v>45531</v>
      </c>
      <c r="C2987" s="179">
        <v>1</v>
      </c>
    </row>
    <row r="2988" spans="1:3" x14ac:dyDescent="0.25">
      <c r="A2988" s="177">
        <v>20240828</v>
      </c>
      <c r="B2988" s="178">
        <v>45532</v>
      </c>
      <c r="C2988" s="180">
        <v>1</v>
      </c>
    </row>
    <row r="2989" spans="1:3" x14ac:dyDescent="0.25">
      <c r="A2989" s="175">
        <v>20240829</v>
      </c>
      <c r="B2989" s="176">
        <v>45533</v>
      </c>
      <c r="C2989" s="179">
        <v>1</v>
      </c>
    </row>
    <row r="2990" spans="1:3" x14ac:dyDescent="0.25">
      <c r="A2990" s="177">
        <v>20240830</v>
      </c>
      <c r="B2990" s="178">
        <v>45534</v>
      </c>
      <c r="C2990" s="180">
        <v>1</v>
      </c>
    </row>
    <row r="2991" spans="1:3" x14ac:dyDescent="0.25">
      <c r="A2991" s="175">
        <v>20240831</v>
      </c>
      <c r="B2991" s="176">
        <v>45535</v>
      </c>
      <c r="C2991" s="179">
        <v>0</v>
      </c>
    </row>
    <row r="2992" spans="1:3" x14ac:dyDescent="0.25">
      <c r="A2992" s="177">
        <v>20240901</v>
      </c>
      <c r="B2992" s="178">
        <v>45536</v>
      </c>
      <c r="C2992" s="180">
        <v>0</v>
      </c>
    </row>
    <row r="2993" spans="1:3" x14ac:dyDescent="0.25">
      <c r="A2993" s="175">
        <v>20240902</v>
      </c>
      <c r="B2993" s="176">
        <v>45537</v>
      </c>
      <c r="C2993" s="179">
        <v>1</v>
      </c>
    </row>
    <row r="2994" spans="1:3" x14ac:dyDescent="0.25">
      <c r="A2994" s="177">
        <v>20240903</v>
      </c>
      <c r="B2994" s="178">
        <v>45538</v>
      </c>
      <c r="C2994" s="180">
        <v>1</v>
      </c>
    </row>
    <row r="2995" spans="1:3" x14ac:dyDescent="0.25">
      <c r="A2995" s="175">
        <v>20240904</v>
      </c>
      <c r="B2995" s="176">
        <v>45539</v>
      </c>
      <c r="C2995" s="179">
        <v>1</v>
      </c>
    </row>
    <row r="2996" spans="1:3" x14ac:dyDescent="0.25">
      <c r="A2996" s="177">
        <v>20240905</v>
      </c>
      <c r="B2996" s="178">
        <v>45540</v>
      </c>
      <c r="C2996" s="180">
        <v>1</v>
      </c>
    </row>
    <row r="2997" spans="1:3" x14ac:dyDescent="0.25">
      <c r="A2997" s="175">
        <v>20240906</v>
      </c>
      <c r="B2997" s="176">
        <v>45541</v>
      </c>
      <c r="C2997" s="179">
        <v>1</v>
      </c>
    </row>
    <row r="2998" spans="1:3" x14ac:dyDescent="0.25">
      <c r="A2998" s="177">
        <v>20240907</v>
      </c>
      <c r="B2998" s="178">
        <v>45542</v>
      </c>
      <c r="C2998" s="180">
        <v>0</v>
      </c>
    </row>
    <row r="2999" spans="1:3" x14ac:dyDescent="0.25">
      <c r="A2999" s="175">
        <v>20240908</v>
      </c>
      <c r="B2999" s="176">
        <v>45543</v>
      </c>
      <c r="C2999" s="179">
        <v>0</v>
      </c>
    </row>
    <row r="3000" spans="1:3" x14ac:dyDescent="0.25">
      <c r="A3000" s="177">
        <v>20240909</v>
      </c>
      <c r="B3000" s="178">
        <v>45544</v>
      </c>
      <c r="C3000" s="180">
        <v>1</v>
      </c>
    </row>
    <row r="3001" spans="1:3" x14ac:dyDescent="0.25">
      <c r="A3001" s="175">
        <v>20240910</v>
      </c>
      <c r="B3001" s="176">
        <v>45545</v>
      </c>
      <c r="C3001" s="179">
        <v>1</v>
      </c>
    </row>
    <row r="3002" spans="1:3" x14ac:dyDescent="0.25">
      <c r="A3002" s="177">
        <v>20240911</v>
      </c>
      <c r="B3002" s="178">
        <v>45546</v>
      </c>
      <c r="C3002" s="180">
        <v>1</v>
      </c>
    </row>
    <row r="3003" spans="1:3" x14ac:dyDescent="0.25">
      <c r="A3003" s="175">
        <v>20240912</v>
      </c>
      <c r="B3003" s="176">
        <v>45547</v>
      </c>
      <c r="C3003" s="179">
        <v>1</v>
      </c>
    </row>
    <row r="3004" spans="1:3" x14ac:dyDescent="0.25">
      <c r="A3004" s="177">
        <v>20240913</v>
      </c>
      <c r="B3004" s="178">
        <v>45548</v>
      </c>
      <c r="C3004" s="180">
        <v>1</v>
      </c>
    </row>
    <row r="3005" spans="1:3" x14ac:dyDescent="0.25">
      <c r="A3005" s="175">
        <v>20240914</v>
      </c>
      <c r="B3005" s="176">
        <v>45549</v>
      </c>
      <c r="C3005" s="179">
        <v>0</v>
      </c>
    </row>
    <row r="3006" spans="1:3" x14ac:dyDescent="0.25">
      <c r="A3006" s="177">
        <v>20240915</v>
      </c>
      <c r="B3006" s="178">
        <v>45550</v>
      </c>
      <c r="C3006" s="180">
        <v>0</v>
      </c>
    </row>
    <row r="3007" spans="1:3" x14ac:dyDescent="0.25">
      <c r="A3007" s="175">
        <v>20240916</v>
      </c>
      <c r="B3007" s="176">
        <v>45551</v>
      </c>
      <c r="C3007" s="179">
        <v>1</v>
      </c>
    </row>
    <row r="3008" spans="1:3" x14ac:dyDescent="0.25">
      <c r="A3008" s="177">
        <v>20240917</v>
      </c>
      <c r="B3008" s="178">
        <v>45552</v>
      </c>
      <c r="C3008" s="180">
        <v>1</v>
      </c>
    </row>
    <row r="3009" spans="1:3" x14ac:dyDescent="0.25">
      <c r="A3009" s="175">
        <v>20240918</v>
      </c>
      <c r="B3009" s="176">
        <v>45553</v>
      </c>
      <c r="C3009" s="179">
        <v>1</v>
      </c>
    </row>
    <row r="3010" spans="1:3" x14ac:dyDescent="0.25">
      <c r="A3010" s="177">
        <v>20240919</v>
      </c>
      <c r="B3010" s="178">
        <v>45554</v>
      </c>
      <c r="C3010" s="180">
        <v>1</v>
      </c>
    </row>
    <row r="3011" spans="1:3" x14ac:dyDescent="0.25">
      <c r="A3011" s="175">
        <v>20240920</v>
      </c>
      <c r="B3011" s="176">
        <v>45555</v>
      </c>
      <c r="C3011" s="179">
        <v>1</v>
      </c>
    </row>
    <row r="3012" spans="1:3" x14ac:dyDescent="0.25">
      <c r="A3012" s="177">
        <v>20240921</v>
      </c>
      <c r="B3012" s="178">
        <v>45556</v>
      </c>
      <c r="C3012" s="180">
        <v>0</v>
      </c>
    </row>
    <row r="3013" spans="1:3" x14ac:dyDescent="0.25">
      <c r="A3013" s="175">
        <v>20240922</v>
      </c>
      <c r="B3013" s="176">
        <v>45557</v>
      </c>
      <c r="C3013" s="179">
        <v>0</v>
      </c>
    </row>
    <row r="3014" spans="1:3" x14ac:dyDescent="0.25">
      <c r="A3014" s="177">
        <v>20240923</v>
      </c>
      <c r="B3014" s="178">
        <v>45558</v>
      </c>
      <c r="C3014" s="180">
        <v>1</v>
      </c>
    </row>
    <row r="3015" spans="1:3" x14ac:dyDescent="0.25">
      <c r="A3015" s="175">
        <v>20240924</v>
      </c>
      <c r="B3015" s="176">
        <v>45559</v>
      </c>
      <c r="C3015" s="179">
        <v>1</v>
      </c>
    </row>
    <row r="3016" spans="1:3" x14ac:dyDescent="0.25">
      <c r="A3016" s="177">
        <v>20240925</v>
      </c>
      <c r="B3016" s="178">
        <v>45560</v>
      </c>
      <c r="C3016" s="180">
        <v>1</v>
      </c>
    </row>
    <row r="3017" spans="1:3" x14ac:dyDescent="0.25">
      <c r="A3017" s="175">
        <v>20240926</v>
      </c>
      <c r="B3017" s="176">
        <v>45561</v>
      </c>
      <c r="C3017" s="179">
        <v>1</v>
      </c>
    </row>
    <row r="3018" spans="1:3" x14ac:dyDescent="0.25">
      <c r="A3018" s="177">
        <v>20240927</v>
      </c>
      <c r="B3018" s="178">
        <v>45562</v>
      </c>
      <c r="C3018" s="180">
        <v>1</v>
      </c>
    </row>
    <row r="3019" spans="1:3" x14ac:dyDescent="0.25">
      <c r="A3019" s="175">
        <v>20240928</v>
      </c>
      <c r="B3019" s="176">
        <v>45563</v>
      </c>
      <c r="C3019" s="179">
        <v>0</v>
      </c>
    </row>
    <row r="3020" spans="1:3" x14ac:dyDescent="0.25">
      <c r="A3020" s="177">
        <v>20240929</v>
      </c>
      <c r="B3020" s="178">
        <v>45564</v>
      </c>
      <c r="C3020" s="180">
        <v>0</v>
      </c>
    </row>
    <row r="3021" spans="1:3" x14ac:dyDescent="0.25">
      <c r="A3021" s="175">
        <v>20240930</v>
      </c>
      <c r="B3021" s="176">
        <v>45565</v>
      </c>
      <c r="C3021" s="179">
        <v>1</v>
      </c>
    </row>
    <row r="3022" spans="1:3" x14ac:dyDescent="0.25">
      <c r="A3022" s="177">
        <v>20241001</v>
      </c>
      <c r="B3022" s="178">
        <v>45566</v>
      </c>
      <c r="C3022" s="180">
        <v>1</v>
      </c>
    </row>
    <row r="3023" spans="1:3" x14ac:dyDescent="0.25">
      <c r="A3023" s="175">
        <v>20241002</v>
      </c>
      <c r="B3023" s="176">
        <v>45567</v>
      </c>
      <c r="C3023" s="179">
        <v>1</v>
      </c>
    </row>
    <row r="3024" spans="1:3" x14ac:dyDescent="0.25">
      <c r="A3024" s="177">
        <v>20241003</v>
      </c>
      <c r="B3024" s="178">
        <v>45568</v>
      </c>
      <c r="C3024" s="180">
        <v>1</v>
      </c>
    </row>
    <row r="3025" spans="1:3" x14ac:dyDescent="0.25">
      <c r="A3025" s="175">
        <v>20241004</v>
      </c>
      <c r="B3025" s="176">
        <v>45569</v>
      </c>
      <c r="C3025" s="179">
        <v>1</v>
      </c>
    </row>
    <row r="3026" spans="1:3" x14ac:dyDescent="0.25">
      <c r="A3026" s="177">
        <v>20241005</v>
      </c>
      <c r="B3026" s="178">
        <v>45570</v>
      </c>
      <c r="C3026" s="180">
        <v>0</v>
      </c>
    </row>
    <row r="3027" spans="1:3" x14ac:dyDescent="0.25">
      <c r="A3027" s="175">
        <v>20241006</v>
      </c>
      <c r="B3027" s="176">
        <v>45571</v>
      </c>
      <c r="C3027" s="179">
        <v>0</v>
      </c>
    </row>
    <row r="3028" spans="1:3" x14ac:dyDescent="0.25">
      <c r="A3028" s="177">
        <v>20241007</v>
      </c>
      <c r="B3028" s="178">
        <v>45572</v>
      </c>
      <c r="C3028" s="180">
        <v>1</v>
      </c>
    </row>
    <row r="3029" spans="1:3" x14ac:dyDescent="0.25">
      <c r="A3029" s="175">
        <v>20241008</v>
      </c>
      <c r="B3029" s="176">
        <v>45573</v>
      </c>
      <c r="C3029" s="179">
        <v>1</v>
      </c>
    </row>
    <row r="3030" spans="1:3" x14ac:dyDescent="0.25">
      <c r="A3030" s="177">
        <v>20241009</v>
      </c>
      <c r="B3030" s="178">
        <v>45574</v>
      </c>
      <c r="C3030" s="180">
        <v>1</v>
      </c>
    </row>
    <row r="3031" spans="1:3" x14ac:dyDescent="0.25">
      <c r="A3031" s="175">
        <v>20241010</v>
      </c>
      <c r="B3031" s="176">
        <v>45575</v>
      </c>
      <c r="C3031" s="179">
        <v>1</v>
      </c>
    </row>
    <row r="3032" spans="1:3" x14ac:dyDescent="0.25">
      <c r="A3032" s="177">
        <v>20241011</v>
      </c>
      <c r="B3032" s="178">
        <v>45576</v>
      </c>
      <c r="C3032" s="180">
        <v>1</v>
      </c>
    </row>
    <row r="3033" spans="1:3" x14ac:dyDescent="0.25">
      <c r="A3033" s="175">
        <v>20241012</v>
      </c>
      <c r="B3033" s="176">
        <v>45577</v>
      </c>
      <c r="C3033" s="179">
        <v>0</v>
      </c>
    </row>
    <row r="3034" spans="1:3" x14ac:dyDescent="0.25">
      <c r="A3034" s="177">
        <v>20241013</v>
      </c>
      <c r="B3034" s="178">
        <v>45578</v>
      </c>
      <c r="C3034" s="180">
        <v>0</v>
      </c>
    </row>
    <row r="3035" spans="1:3" x14ac:dyDescent="0.25">
      <c r="A3035" s="175">
        <v>20241014</v>
      </c>
      <c r="B3035" s="176">
        <v>45579</v>
      </c>
      <c r="C3035" s="179">
        <v>1</v>
      </c>
    </row>
    <row r="3036" spans="1:3" x14ac:dyDescent="0.25">
      <c r="A3036" s="177">
        <v>20241015</v>
      </c>
      <c r="B3036" s="178">
        <v>45580</v>
      </c>
      <c r="C3036" s="180">
        <v>1</v>
      </c>
    </row>
    <row r="3037" spans="1:3" x14ac:dyDescent="0.25">
      <c r="A3037" s="175">
        <v>20241016</v>
      </c>
      <c r="B3037" s="176">
        <v>45581</v>
      </c>
      <c r="C3037" s="179">
        <v>1</v>
      </c>
    </row>
    <row r="3038" spans="1:3" x14ac:dyDescent="0.25">
      <c r="A3038" s="177">
        <v>20241017</v>
      </c>
      <c r="B3038" s="178">
        <v>45582</v>
      </c>
      <c r="C3038" s="180">
        <v>1</v>
      </c>
    </row>
    <row r="3039" spans="1:3" x14ac:dyDescent="0.25">
      <c r="A3039" s="175">
        <v>20241018</v>
      </c>
      <c r="B3039" s="176">
        <v>45583</v>
      </c>
      <c r="C3039" s="179">
        <v>1</v>
      </c>
    </row>
    <row r="3040" spans="1:3" x14ac:dyDescent="0.25">
      <c r="A3040" s="177">
        <v>20241019</v>
      </c>
      <c r="B3040" s="178">
        <v>45584</v>
      </c>
      <c r="C3040" s="180">
        <v>0</v>
      </c>
    </row>
    <row r="3041" spans="1:3" x14ac:dyDescent="0.25">
      <c r="A3041" s="175">
        <v>20241020</v>
      </c>
      <c r="B3041" s="176">
        <v>45585</v>
      </c>
      <c r="C3041" s="179">
        <v>0</v>
      </c>
    </row>
    <row r="3042" spans="1:3" x14ac:dyDescent="0.25">
      <c r="A3042" s="177">
        <v>20241021</v>
      </c>
      <c r="B3042" s="178">
        <v>45586</v>
      </c>
      <c r="C3042" s="180">
        <v>1</v>
      </c>
    </row>
    <row r="3043" spans="1:3" x14ac:dyDescent="0.25">
      <c r="A3043" s="175">
        <v>20241022</v>
      </c>
      <c r="B3043" s="176">
        <v>45587</v>
      </c>
      <c r="C3043" s="179">
        <v>1</v>
      </c>
    </row>
    <row r="3044" spans="1:3" x14ac:dyDescent="0.25">
      <c r="A3044" s="177">
        <v>20241023</v>
      </c>
      <c r="B3044" s="178">
        <v>45588</v>
      </c>
      <c r="C3044" s="180">
        <v>1</v>
      </c>
    </row>
    <row r="3045" spans="1:3" x14ac:dyDescent="0.25">
      <c r="A3045" s="175">
        <v>20241024</v>
      </c>
      <c r="B3045" s="176">
        <v>45589</v>
      </c>
      <c r="C3045" s="179">
        <v>1</v>
      </c>
    </row>
    <row r="3046" spans="1:3" x14ac:dyDescent="0.25">
      <c r="A3046" s="177">
        <v>20241025</v>
      </c>
      <c r="B3046" s="178">
        <v>45590</v>
      </c>
      <c r="C3046" s="180">
        <v>1</v>
      </c>
    </row>
    <row r="3047" spans="1:3" x14ac:dyDescent="0.25">
      <c r="A3047" s="175">
        <v>20241026</v>
      </c>
      <c r="B3047" s="176">
        <v>45591</v>
      </c>
      <c r="C3047" s="179">
        <v>0</v>
      </c>
    </row>
    <row r="3048" spans="1:3" x14ac:dyDescent="0.25">
      <c r="A3048" s="177">
        <v>20241027</v>
      </c>
      <c r="B3048" s="178">
        <v>45592</v>
      </c>
      <c r="C3048" s="180">
        <v>0</v>
      </c>
    </row>
    <row r="3049" spans="1:3" x14ac:dyDescent="0.25">
      <c r="A3049" s="175">
        <v>20241028</v>
      </c>
      <c r="B3049" s="176">
        <v>45593</v>
      </c>
      <c r="C3049" s="179">
        <v>1</v>
      </c>
    </row>
    <row r="3050" spans="1:3" x14ac:dyDescent="0.25">
      <c r="A3050" s="177">
        <v>20241029</v>
      </c>
      <c r="B3050" s="178">
        <v>45594</v>
      </c>
      <c r="C3050" s="180">
        <v>1</v>
      </c>
    </row>
    <row r="3051" spans="1:3" x14ac:dyDescent="0.25">
      <c r="A3051" s="175">
        <v>20241030</v>
      </c>
      <c r="B3051" s="176">
        <v>45595</v>
      </c>
      <c r="C3051" s="179">
        <v>1</v>
      </c>
    </row>
    <row r="3052" spans="1:3" x14ac:dyDescent="0.25">
      <c r="A3052" s="177">
        <v>20241031</v>
      </c>
      <c r="B3052" s="178">
        <v>45596</v>
      </c>
      <c r="C3052" s="180">
        <v>1</v>
      </c>
    </row>
    <row r="3053" spans="1:3" x14ac:dyDescent="0.25">
      <c r="A3053" s="175">
        <v>20241101</v>
      </c>
      <c r="B3053" s="176">
        <v>45597</v>
      </c>
      <c r="C3053" s="179">
        <v>1</v>
      </c>
    </row>
    <row r="3054" spans="1:3" x14ac:dyDescent="0.25">
      <c r="A3054" s="177">
        <v>20241102</v>
      </c>
      <c r="B3054" s="178">
        <v>45598</v>
      </c>
      <c r="C3054" s="180">
        <v>0</v>
      </c>
    </row>
    <row r="3055" spans="1:3" x14ac:dyDescent="0.25">
      <c r="A3055" s="175">
        <v>20241103</v>
      </c>
      <c r="B3055" s="176">
        <v>45599</v>
      </c>
      <c r="C3055" s="179">
        <v>0</v>
      </c>
    </row>
    <row r="3056" spans="1:3" x14ac:dyDescent="0.25">
      <c r="A3056" s="177">
        <v>20241104</v>
      </c>
      <c r="B3056" s="178">
        <v>45600</v>
      </c>
      <c r="C3056" s="180">
        <v>1</v>
      </c>
    </row>
    <row r="3057" spans="1:3" x14ac:dyDescent="0.25">
      <c r="A3057" s="175">
        <v>20241105</v>
      </c>
      <c r="B3057" s="176">
        <v>45601</v>
      </c>
      <c r="C3057" s="179">
        <v>1</v>
      </c>
    </row>
    <row r="3058" spans="1:3" x14ac:dyDescent="0.25">
      <c r="A3058" s="177">
        <v>20241106</v>
      </c>
      <c r="B3058" s="178">
        <v>45602</v>
      </c>
      <c r="C3058" s="180">
        <v>1</v>
      </c>
    </row>
    <row r="3059" spans="1:3" x14ac:dyDescent="0.25">
      <c r="A3059" s="175">
        <v>20241107</v>
      </c>
      <c r="B3059" s="176">
        <v>45603</v>
      </c>
      <c r="C3059" s="179">
        <v>1</v>
      </c>
    </row>
    <row r="3060" spans="1:3" x14ac:dyDescent="0.25">
      <c r="A3060" s="177">
        <v>20241108</v>
      </c>
      <c r="B3060" s="178">
        <v>45604</v>
      </c>
      <c r="C3060" s="180">
        <v>1</v>
      </c>
    </row>
    <row r="3061" spans="1:3" x14ac:dyDescent="0.25">
      <c r="A3061" s="175">
        <v>20241109</v>
      </c>
      <c r="B3061" s="176">
        <v>45605</v>
      </c>
      <c r="C3061" s="179">
        <v>0</v>
      </c>
    </row>
    <row r="3062" spans="1:3" x14ac:dyDescent="0.25">
      <c r="A3062" s="177">
        <v>20241110</v>
      </c>
      <c r="B3062" s="178">
        <v>45606</v>
      </c>
      <c r="C3062" s="180">
        <v>0</v>
      </c>
    </row>
    <row r="3063" spans="1:3" x14ac:dyDescent="0.25">
      <c r="A3063" s="175">
        <v>20241111</v>
      </c>
      <c r="B3063" s="176">
        <v>45607</v>
      </c>
      <c r="C3063" s="179">
        <v>1</v>
      </c>
    </row>
    <row r="3064" spans="1:3" x14ac:dyDescent="0.25">
      <c r="A3064" s="177">
        <v>20241112</v>
      </c>
      <c r="B3064" s="178">
        <v>45608</v>
      </c>
      <c r="C3064" s="180">
        <v>1</v>
      </c>
    </row>
    <row r="3065" spans="1:3" x14ac:dyDescent="0.25">
      <c r="A3065" s="175">
        <v>20241113</v>
      </c>
      <c r="B3065" s="176">
        <v>45609</v>
      </c>
      <c r="C3065" s="179">
        <v>1</v>
      </c>
    </row>
    <row r="3066" spans="1:3" x14ac:dyDescent="0.25">
      <c r="A3066" s="177">
        <v>20241114</v>
      </c>
      <c r="B3066" s="178">
        <v>45610</v>
      </c>
      <c r="C3066" s="180">
        <v>1</v>
      </c>
    </row>
    <row r="3067" spans="1:3" x14ac:dyDescent="0.25">
      <c r="A3067" s="175">
        <v>20241115</v>
      </c>
      <c r="B3067" s="176">
        <v>45611</v>
      </c>
      <c r="C3067" s="179">
        <v>1</v>
      </c>
    </row>
    <row r="3068" spans="1:3" x14ac:dyDescent="0.25">
      <c r="A3068" s="177">
        <v>20241116</v>
      </c>
      <c r="B3068" s="178">
        <v>45612</v>
      </c>
      <c r="C3068" s="180">
        <v>0</v>
      </c>
    </row>
    <row r="3069" spans="1:3" x14ac:dyDescent="0.25">
      <c r="A3069" s="175">
        <v>20241117</v>
      </c>
      <c r="B3069" s="176">
        <v>45613</v>
      </c>
      <c r="C3069" s="179">
        <v>0</v>
      </c>
    </row>
    <row r="3070" spans="1:3" x14ac:dyDescent="0.25">
      <c r="A3070" s="177">
        <v>20241118</v>
      </c>
      <c r="B3070" s="178">
        <v>45614</v>
      </c>
      <c r="C3070" s="180">
        <v>1</v>
      </c>
    </row>
    <row r="3071" spans="1:3" x14ac:dyDescent="0.25">
      <c r="A3071" s="175">
        <v>20241119</v>
      </c>
      <c r="B3071" s="176">
        <v>45615</v>
      </c>
      <c r="C3071" s="179">
        <v>1</v>
      </c>
    </row>
    <row r="3072" spans="1:3" x14ac:dyDescent="0.25">
      <c r="A3072" s="177">
        <v>20241120</v>
      </c>
      <c r="B3072" s="178">
        <v>45616</v>
      </c>
      <c r="C3072" s="180">
        <v>1</v>
      </c>
    </row>
    <row r="3073" spans="1:3" x14ac:dyDescent="0.25">
      <c r="A3073" s="175">
        <v>20241121</v>
      </c>
      <c r="B3073" s="176">
        <v>45617</v>
      </c>
      <c r="C3073" s="179">
        <v>1</v>
      </c>
    </row>
    <row r="3074" spans="1:3" x14ac:dyDescent="0.25">
      <c r="A3074" s="177">
        <v>20241122</v>
      </c>
      <c r="B3074" s="178">
        <v>45618</v>
      </c>
      <c r="C3074" s="180">
        <v>1</v>
      </c>
    </row>
    <row r="3075" spans="1:3" x14ac:dyDescent="0.25">
      <c r="A3075" s="175">
        <v>20241123</v>
      </c>
      <c r="B3075" s="176">
        <v>45619</v>
      </c>
      <c r="C3075" s="179">
        <v>0</v>
      </c>
    </row>
    <row r="3076" spans="1:3" x14ac:dyDescent="0.25">
      <c r="A3076" s="177">
        <v>20241124</v>
      </c>
      <c r="B3076" s="178">
        <v>45620</v>
      </c>
      <c r="C3076" s="180">
        <v>0</v>
      </c>
    </row>
    <row r="3077" spans="1:3" x14ac:dyDescent="0.25">
      <c r="A3077" s="175">
        <v>20241125</v>
      </c>
      <c r="B3077" s="176">
        <v>45621</v>
      </c>
      <c r="C3077" s="179">
        <v>1</v>
      </c>
    </row>
    <row r="3078" spans="1:3" x14ac:dyDescent="0.25">
      <c r="A3078" s="177">
        <v>20241126</v>
      </c>
      <c r="B3078" s="178">
        <v>45622</v>
      </c>
      <c r="C3078" s="180">
        <v>1</v>
      </c>
    </row>
    <row r="3079" spans="1:3" x14ac:dyDescent="0.25">
      <c r="A3079" s="175">
        <v>20241127</v>
      </c>
      <c r="B3079" s="176">
        <v>45623</v>
      </c>
      <c r="C3079" s="179">
        <v>1</v>
      </c>
    </row>
    <row r="3080" spans="1:3" x14ac:dyDescent="0.25">
      <c r="A3080" s="177">
        <v>20241128</v>
      </c>
      <c r="B3080" s="178">
        <v>45624</v>
      </c>
      <c r="C3080" s="180">
        <v>1</v>
      </c>
    </row>
    <row r="3081" spans="1:3" x14ac:dyDescent="0.25">
      <c r="A3081" s="175">
        <v>20241129</v>
      </c>
      <c r="B3081" s="176">
        <v>45625</v>
      </c>
      <c r="C3081" s="179">
        <v>1</v>
      </c>
    </row>
    <row r="3082" spans="1:3" x14ac:dyDescent="0.25">
      <c r="A3082" s="177">
        <v>20241130</v>
      </c>
      <c r="B3082" s="178">
        <v>45626</v>
      </c>
      <c r="C3082" s="180">
        <v>0</v>
      </c>
    </row>
    <row r="3083" spans="1:3" x14ac:dyDescent="0.25">
      <c r="A3083" s="175">
        <v>20241201</v>
      </c>
      <c r="B3083" s="176">
        <v>45627</v>
      </c>
      <c r="C3083" s="179">
        <v>0</v>
      </c>
    </row>
    <row r="3084" spans="1:3" x14ac:dyDescent="0.25">
      <c r="A3084" s="177">
        <v>20241202</v>
      </c>
      <c r="B3084" s="178">
        <v>45628</v>
      </c>
      <c r="C3084" s="180">
        <v>1</v>
      </c>
    </row>
    <row r="3085" spans="1:3" x14ac:dyDescent="0.25">
      <c r="A3085" s="175">
        <v>20241203</v>
      </c>
      <c r="B3085" s="176">
        <v>45629</v>
      </c>
      <c r="C3085" s="179">
        <v>1</v>
      </c>
    </row>
    <row r="3086" spans="1:3" x14ac:dyDescent="0.25">
      <c r="A3086" s="177">
        <v>20241204</v>
      </c>
      <c r="B3086" s="178">
        <v>45630</v>
      </c>
      <c r="C3086" s="180">
        <v>1</v>
      </c>
    </row>
    <row r="3087" spans="1:3" x14ac:dyDescent="0.25">
      <c r="A3087" s="175">
        <v>20241205</v>
      </c>
      <c r="B3087" s="176">
        <v>45631</v>
      </c>
      <c r="C3087" s="179">
        <v>1</v>
      </c>
    </row>
    <row r="3088" spans="1:3" x14ac:dyDescent="0.25">
      <c r="A3088" s="177">
        <v>20241206</v>
      </c>
      <c r="B3088" s="178">
        <v>45632</v>
      </c>
      <c r="C3088" s="180">
        <v>1</v>
      </c>
    </row>
    <row r="3089" spans="1:3" x14ac:dyDescent="0.25">
      <c r="A3089" s="175">
        <v>20241207</v>
      </c>
      <c r="B3089" s="176">
        <v>45633</v>
      </c>
      <c r="C3089" s="179">
        <v>0</v>
      </c>
    </row>
    <row r="3090" spans="1:3" x14ac:dyDescent="0.25">
      <c r="A3090" s="177">
        <v>20241208</v>
      </c>
      <c r="B3090" s="178">
        <v>45634</v>
      </c>
      <c r="C3090" s="180">
        <v>0</v>
      </c>
    </row>
    <row r="3091" spans="1:3" x14ac:dyDescent="0.25">
      <c r="A3091" s="175">
        <v>20241209</v>
      </c>
      <c r="B3091" s="176">
        <v>45635</v>
      </c>
      <c r="C3091" s="179">
        <v>1</v>
      </c>
    </row>
    <row r="3092" spans="1:3" x14ac:dyDescent="0.25">
      <c r="A3092" s="177">
        <v>20241210</v>
      </c>
      <c r="B3092" s="178">
        <v>45636</v>
      </c>
      <c r="C3092" s="180">
        <v>1</v>
      </c>
    </row>
    <row r="3093" spans="1:3" x14ac:dyDescent="0.25">
      <c r="A3093" s="175">
        <v>20241211</v>
      </c>
      <c r="B3093" s="176">
        <v>45637</v>
      </c>
      <c r="C3093" s="179">
        <v>1</v>
      </c>
    </row>
    <row r="3094" spans="1:3" x14ac:dyDescent="0.25">
      <c r="A3094" s="177">
        <v>20241212</v>
      </c>
      <c r="B3094" s="178">
        <v>45638</v>
      </c>
      <c r="C3094" s="180">
        <v>1</v>
      </c>
    </row>
    <row r="3095" spans="1:3" x14ac:dyDescent="0.25">
      <c r="A3095" s="175">
        <v>20241213</v>
      </c>
      <c r="B3095" s="176">
        <v>45639</v>
      </c>
      <c r="C3095" s="179">
        <v>1</v>
      </c>
    </row>
    <row r="3096" spans="1:3" x14ac:dyDescent="0.25">
      <c r="A3096" s="177">
        <v>20241214</v>
      </c>
      <c r="B3096" s="178">
        <v>45640</v>
      </c>
      <c r="C3096" s="180">
        <v>0</v>
      </c>
    </row>
    <row r="3097" spans="1:3" x14ac:dyDescent="0.25">
      <c r="A3097" s="175">
        <v>20241215</v>
      </c>
      <c r="B3097" s="176">
        <v>45641</v>
      </c>
      <c r="C3097" s="179">
        <v>0</v>
      </c>
    </row>
    <row r="3098" spans="1:3" x14ac:dyDescent="0.25">
      <c r="A3098" s="177">
        <v>20241216</v>
      </c>
      <c r="B3098" s="178">
        <v>45642</v>
      </c>
      <c r="C3098" s="180">
        <v>1</v>
      </c>
    </row>
    <row r="3099" spans="1:3" x14ac:dyDescent="0.25">
      <c r="A3099" s="175">
        <v>20241217</v>
      </c>
      <c r="B3099" s="176">
        <v>45643</v>
      </c>
      <c r="C3099" s="179">
        <v>1</v>
      </c>
    </row>
    <row r="3100" spans="1:3" x14ac:dyDescent="0.25">
      <c r="A3100" s="177">
        <v>20241218</v>
      </c>
      <c r="B3100" s="178">
        <v>45644</v>
      </c>
      <c r="C3100" s="180">
        <v>1</v>
      </c>
    </row>
    <row r="3101" spans="1:3" x14ac:dyDescent="0.25">
      <c r="A3101" s="175">
        <v>20241219</v>
      </c>
      <c r="B3101" s="176">
        <v>45645</v>
      </c>
      <c r="C3101" s="179">
        <v>1</v>
      </c>
    </row>
    <row r="3102" spans="1:3" x14ac:dyDescent="0.25">
      <c r="A3102" s="177">
        <v>20241220</v>
      </c>
      <c r="B3102" s="178">
        <v>45646</v>
      </c>
      <c r="C3102" s="180">
        <v>1</v>
      </c>
    </row>
    <row r="3103" spans="1:3" x14ac:dyDescent="0.25">
      <c r="A3103" s="175">
        <v>20241221</v>
      </c>
      <c r="B3103" s="176">
        <v>45647</v>
      </c>
      <c r="C3103" s="179">
        <v>0</v>
      </c>
    </row>
    <row r="3104" spans="1:3" x14ac:dyDescent="0.25">
      <c r="A3104" s="177">
        <v>20241222</v>
      </c>
      <c r="B3104" s="178">
        <v>45648</v>
      </c>
      <c r="C3104" s="180">
        <v>0</v>
      </c>
    </row>
    <row r="3105" spans="1:3" x14ac:dyDescent="0.25">
      <c r="A3105" s="175">
        <v>20241223</v>
      </c>
      <c r="B3105" s="176">
        <v>45649</v>
      </c>
      <c r="C3105" s="179">
        <v>1</v>
      </c>
    </row>
    <row r="3106" spans="1:3" x14ac:dyDescent="0.25">
      <c r="A3106" s="177">
        <v>20241224</v>
      </c>
      <c r="B3106" s="178">
        <v>45650</v>
      </c>
      <c r="C3106" s="180">
        <v>1</v>
      </c>
    </row>
    <row r="3107" spans="1:3" x14ac:dyDescent="0.25">
      <c r="A3107" s="175">
        <v>20241225</v>
      </c>
      <c r="B3107" s="176">
        <v>45651</v>
      </c>
      <c r="C3107" s="179">
        <v>0</v>
      </c>
    </row>
    <row r="3108" spans="1:3" x14ac:dyDescent="0.25">
      <c r="A3108" s="177">
        <v>20241226</v>
      </c>
      <c r="B3108" s="178">
        <v>45652</v>
      </c>
      <c r="C3108" s="180">
        <v>0</v>
      </c>
    </row>
    <row r="3109" spans="1:3" x14ac:dyDescent="0.25">
      <c r="A3109" s="175">
        <v>20241227</v>
      </c>
      <c r="B3109" s="176">
        <v>45653</v>
      </c>
      <c r="C3109" s="179">
        <v>1</v>
      </c>
    </row>
    <row r="3110" spans="1:3" x14ac:dyDescent="0.25">
      <c r="A3110" s="177">
        <v>20241228</v>
      </c>
      <c r="B3110" s="178">
        <v>45654</v>
      </c>
      <c r="C3110" s="180">
        <v>0</v>
      </c>
    </row>
    <row r="3111" spans="1:3" x14ac:dyDescent="0.25">
      <c r="A3111" s="175">
        <v>20241229</v>
      </c>
      <c r="B3111" s="176">
        <v>45655</v>
      </c>
      <c r="C3111" s="179">
        <v>0</v>
      </c>
    </row>
    <row r="3112" spans="1:3" x14ac:dyDescent="0.25">
      <c r="A3112" s="177">
        <v>20241230</v>
      </c>
      <c r="B3112" s="178">
        <v>45656</v>
      </c>
      <c r="C3112" s="180">
        <v>1</v>
      </c>
    </row>
    <row r="3113" spans="1:3" x14ac:dyDescent="0.25">
      <c r="A3113" s="175">
        <v>20241231</v>
      </c>
      <c r="B3113" s="176">
        <v>45657</v>
      </c>
      <c r="C3113" s="179">
        <v>1</v>
      </c>
    </row>
  </sheetData>
  <hyperlinks>
    <hyperlink ref="F2" r:id="rId1" display="http://www.telenorwholesale.no/wp-content/uploads/2014/10/Kapasitet-SLA-011114.pdf"/>
  </hyperlinks>
  <pageMargins left="0.7" right="0.7" top="0.78740157499999996" bottom="0.78740157499999996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Forside</vt:lpstr>
      <vt:lpstr>Leveringstid og presisjon</vt:lpstr>
      <vt:lpstr>Tilgjengelighet</vt:lpstr>
      <vt:lpstr>Kildedata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Strandheim Sten Ruben</dc:creator>
  <cp:lastModifiedBy>Frank Berg Gustavsen</cp:lastModifiedBy>
  <dcterms:created xsi:type="dcterms:W3CDTF">2012-03-21T14:58:56Z</dcterms:created>
  <dcterms:modified xsi:type="dcterms:W3CDTF">2020-02-10T06:59:48Z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740274844</vt:i4>
  </property>
  <property fmtid="{D5CDD505-2E9C-101B-9397-08002B2CF9AE}" pid="3" name="_NewReviewCycle">
    <vt:lpwstr/>
  </property>
  <property fmtid="{D5CDD505-2E9C-101B-9397-08002B2CF9AE}" pid="4" name="_EmailSubject">
    <vt:lpwstr>SLA kompensasjon -Kapasitet mal mars 2012.xlsx - Utfordring!!</vt:lpwstr>
  </property>
  <property fmtid="{D5CDD505-2E9C-101B-9397-08002B2CF9AE}" pid="5" name="_AuthorEmail">
    <vt:lpwstr>sten-ruben.strandheim@telenor.com</vt:lpwstr>
  </property>
  <property fmtid="{D5CDD505-2E9C-101B-9397-08002B2CF9AE}" pid="6" name="_AuthorEmailDisplayName">
    <vt:lpwstr>Strandheim Sten Ruben (Wholesale and regulatory)</vt:lpwstr>
  </property>
  <property fmtid="{D5CDD505-2E9C-101B-9397-08002B2CF9AE}" pid="7" name="_PreviousAdHocReviewCycleID">
    <vt:i4>1847180683</vt:i4>
  </property>
  <property fmtid="{D5CDD505-2E9C-101B-9397-08002B2CF9AE}" pid="8" name="_ReviewingToolsShownOnce">
    <vt:lpwstr/>
  </property>
</Properties>
</file>